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2745" windowWidth="19200" windowHeight="7590" activeTab="2"/>
  </bookViews>
  <sheets>
    <sheet name="PRIMA PAGINA" sheetId="1" r:id="rId1"/>
    <sheet name="SCHEDA AZIENDA" sheetId="2" r:id="rId2"/>
    <sheet name="INDICATORI AZIENDALI" sheetId="3" r:id="rId3"/>
    <sheet name="CONTESTO" sheetId="4" r:id="rId4"/>
    <sheet name="CONTENUTO" sheetId="5" r:id="rId5"/>
    <sheet name="RISULTATI" sheetId="6" r:id="rId6"/>
  </sheets>
  <definedNames>
    <definedName name="_xlnm.Print_Area" localSheetId="4">'CONTENUTO'!$B$2:$P$81</definedName>
    <definedName name="_xlnm.Print_Area" localSheetId="3">'CONTESTO'!$B$2:$O$92</definedName>
    <definedName name="_xlnm.Print_Area" localSheetId="2">'INDICATORI AZIENDALI'!$B$2:$W$25</definedName>
    <definedName name="_xlnm.Print_Area" localSheetId="5">'RISULTATI'!$B$2:$N$24</definedName>
    <definedName name="_xlnm.Print_Area" localSheetId="1">'SCHEDA AZIENDA'!$B$2:$M$53</definedName>
  </definedNames>
  <calcPr fullCalcOnLoad="1"/>
</workbook>
</file>

<file path=xl/sharedStrings.xml><?xml version="1.0" encoding="utf-8"?>
<sst xmlns="http://schemas.openxmlformats.org/spreadsheetml/2006/main" count="268" uniqueCount="153">
  <si>
    <t>INDICI INFORTUNISTICI</t>
  </si>
  <si>
    <t>% FERIE NON GODUTE</t>
  </si>
  <si>
    <t>PROCEDIMENTI/SANZIONI DISCIPLINARI</t>
  </si>
  <si>
    <t>SEGNALAZIONI FORMALIZZATE DEL MEDICO COMPETENTE DI CONDIZIONI STRESS AL LAVORO</t>
  </si>
  <si>
    <t>ISTANZE GIUDIZIARIE PER LICENZIAMENTO/ DEMANSIONAMENTO</t>
  </si>
  <si>
    <t xml:space="preserve">ISTANZE GIUDIZIARIE PER MOLESTIE MORALI/SESSUALI O DIAGNOSI  DI MOLESTIA MORALE PROTRATTA DA  PARTE DI CENTRO SPECIALIZZATO </t>
  </si>
  <si>
    <t>FUNZIONE E CULTURA ORGANIZZATIVA</t>
  </si>
  <si>
    <t>N</t>
  </si>
  <si>
    <t>INDICATORE</t>
  </si>
  <si>
    <t>Presenza di procedure aziendali</t>
  </si>
  <si>
    <t xml:space="preserve">Diffusione delle procedure aziendali ai lavoratori  </t>
  </si>
  <si>
    <t xml:space="preserve">Diffusione degli obiettivi aziendali ai lavoratori  </t>
  </si>
  <si>
    <t>Presenza di un sistema di comunicazione aziendale (bacheca, internet, busta paga, volantini….)</t>
  </si>
  <si>
    <t xml:space="preserve">Effettuazione riunioni/incontri tra dirigenti e lavoratori </t>
  </si>
  <si>
    <t>Presenza di momenti di comunicazione dell’azienda a tutto il personale</t>
  </si>
  <si>
    <t>RUOLO NELL’AMBITO DELL’ORGANIZZAZIONE</t>
  </si>
  <si>
    <t>I lavoratori conoscono la linea gerarchica aziendale</t>
  </si>
  <si>
    <t>I ruoli sono chiaramente definiti</t>
  </si>
  <si>
    <t xml:space="preserve">Vi è una sovrapposizione di ruoli differenti sulle stesse persone (capo turno/preposto/responsabile qualità) </t>
  </si>
  <si>
    <t>Accade di frequente che i dirigenti/preposti forniscano informazioni contrastanti circa il lavoro da svolgere</t>
  </si>
  <si>
    <t>EVOLUZIONE DELLA CARRIERA</t>
  </si>
  <si>
    <t>Sono definiti i criteri per l’avanzamento di carriera</t>
  </si>
  <si>
    <t>Esistono sistemi premianti in relazione al raggiungimento degli obiettivi di sicurezza</t>
  </si>
  <si>
    <t>AUTONOMIA DECISIONALE – CONTROLLO DEL LAVORO</t>
  </si>
  <si>
    <t>Il lavoro dipende da compiti precedentemente svolti da altri</t>
  </si>
  <si>
    <t>I lavoratori hanno a disposizione le informazioni sulle decisioni aziendali relative al gruppo di lavoro</t>
  </si>
  <si>
    <t xml:space="preserve">Sono predisposti strumenti di partecipazione decisionale dei lavoratori alle scelte aziendali </t>
  </si>
  <si>
    <t>SI</t>
  </si>
  <si>
    <t>NO</t>
  </si>
  <si>
    <t>INDICATORI AZIENDALI</t>
  </si>
  <si>
    <t>CONTESTO DEL LAVORO</t>
  </si>
  <si>
    <t>CONTENUTO DEL LAVORO</t>
  </si>
  <si>
    <t>RISCHIO BASSO</t>
  </si>
  <si>
    <t>RISCHIO MEDIO</t>
  </si>
  <si>
    <t>RISCHIO ALTO</t>
  </si>
  <si>
    <t>AREA INDICATORI AZIENDALI</t>
  </si>
  <si>
    <t>DIMINUITO</t>
  </si>
  <si>
    <t>INALTERATO</t>
  </si>
  <si>
    <t>AUMENTATO</t>
  </si>
  <si>
    <t>Sì</t>
  </si>
  <si>
    <t>DA MIGLIORARE</t>
  </si>
  <si>
    <t>IDONEO</t>
  </si>
  <si>
    <t>SE = 0</t>
  </si>
  <si>
    <t>COMPILATA DA:</t>
  </si>
  <si>
    <t>AZIONI DI MIGLIORAMENTO</t>
  </si>
  <si>
    <t>Esistono sistemi premianti in relazione alla corretta gestione del personale da parte dei dirigenti/capi</t>
  </si>
  <si>
    <t>RAPPORTI INTERPERSONALI SUL LAVORO</t>
  </si>
  <si>
    <t>INTERFACCIA CASA - LAVORO</t>
  </si>
  <si>
    <t>Possibilità di effettuare la pausa pasto in luogo adeguato - mensa aziendale</t>
  </si>
  <si>
    <t>Possibilità di orario flessibile</t>
  </si>
  <si>
    <t>Funzione e cultura organizzativa</t>
  </si>
  <si>
    <t>Ruolo nell’ambito dell’organizzazione</t>
  </si>
  <si>
    <t>Evoluzione della carriera</t>
  </si>
  <si>
    <t>Autonomia decisionale – controllo del lavoro</t>
  </si>
  <si>
    <t>Rapporti interpersonali sul lavoro</t>
  </si>
  <si>
    <r>
      <t xml:space="preserve">Interfaccia casa lavoro – conciliazione vita/lavoro        </t>
    </r>
    <r>
      <rPr>
        <b/>
        <sz val="12"/>
        <rFont val="Verdana"/>
        <family val="2"/>
      </rPr>
      <t>*</t>
    </r>
  </si>
  <si>
    <t xml:space="preserve">AMBIENTE DI LAVORO ED ATTREZZATURE DI LAVORO </t>
  </si>
  <si>
    <t>Microclima adeguato</t>
  </si>
  <si>
    <t xml:space="preserve">Esposizione a vibrazione superiore al limite d’azione </t>
  </si>
  <si>
    <t xml:space="preserve">Adeguata manutenzione macchine ed attrezzature </t>
  </si>
  <si>
    <t>PIANIFICAZIONE DEI COMPITI</t>
  </si>
  <si>
    <t>Il lavoro subisce frequenti interruzioni</t>
  </si>
  <si>
    <t>E’ presente un lavoro caratterizzato da alta monotonia</t>
  </si>
  <si>
    <t>Lo svolgimento della mansione richiede di eseguire più compiti contemporaneamente</t>
  </si>
  <si>
    <t>CARICO DI LAVORO – RITMO DI LAVORO</t>
  </si>
  <si>
    <t>Ci sono variazioni imprevedibili della quantità di lavoro</t>
  </si>
  <si>
    <t>Vi è assenza di compiti per lunghi periodi nel turno lavorativo</t>
  </si>
  <si>
    <t>E’ presente un lavoro caratterizzato da alta ripetitività</t>
  </si>
  <si>
    <t>Il lavoratore non può agire sul ritmo della macchina</t>
  </si>
  <si>
    <t>I lavoratori devono prendere decisioni rapide</t>
  </si>
  <si>
    <t>ORARIO DI LAVORO</t>
  </si>
  <si>
    <t>E’ presente regolarmente un orario lavorativo superiore alle 8 ore</t>
  </si>
  <si>
    <t>Viene abitualmente svolto lavoro straordinario</t>
  </si>
  <si>
    <t xml:space="preserve">E’ presente orario di lavoro rigido (non flessibile)? </t>
  </si>
  <si>
    <t>La programmazione dell’orario varia frequentemente</t>
  </si>
  <si>
    <t>E’ presente il lavoro a turni</t>
  </si>
  <si>
    <t>E’ presente il turno notturno fisso o a rotazione</t>
  </si>
  <si>
    <t>Ambiente di lavoro ed attrezzature di lavoro</t>
  </si>
  <si>
    <t>Pianificazione dei compiti</t>
  </si>
  <si>
    <t>Carico di lavoro – ritmo di lavoro</t>
  </si>
  <si>
    <t>Orario di lavoro</t>
  </si>
  <si>
    <t>PRESENTI</t>
  </si>
  <si>
    <t>ASSENTI</t>
  </si>
  <si>
    <t>MIGLIORABILE</t>
  </si>
  <si>
    <t>TOTALE</t>
  </si>
  <si>
    <t>DATORE DI LAVORO</t>
  </si>
  <si>
    <t>RSPP</t>
  </si>
  <si>
    <t>RLS</t>
  </si>
  <si>
    <t>MEDICO COMPETENTE</t>
  </si>
  <si>
    <t>DIRETTORE PERSONALE</t>
  </si>
  <si>
    <t>RESPONSABILE QUALITA’</t>
  </si>
  <si>
    <t>RESPONSABILE UNITA’ PRODUTTIVA</t>
  </si>
  <si>
    <t>PSICOLOGO</t>
  </si>
  <si>
    <t>ALTRO</t>
  </si>
  <si>
    <t>NOTE</t>
  </si>
  <si>
    <t>IDENTIFICAZIONE DELLA CONDIZIONE DI RISCHIO</t>
  </si>
  <si>
    <t>SCHEDA AZIENDA</t>
  </si>
  <si>
    <t>Ü</t>
  </si>
  <si>
    <t>SCHEMA AZIENDA</t>
  </si>
  <si>
    <t>PAGINA INIZIALE</t>
  </si>
  <si>
    <t xml:space="preserve">RISULTATI DEGLI INDICATORI DELL'AREA CONTESTO DEL LAVORO </t>
  </si>
  <si>
    <t xml:space="preserve">prestare particolare attenzione agli indicatori </t>
  </si>
  <si>
    <t xml:space="preserve">nella fascia rossa </t>
  </si>
  <si>
    <t>RISULTATI - AREA CONTENUTO DEL LAVORO</t>
  </si>
  <si>
    <t>Assenze per malattia (non maternità, allattameto, congedo matrioniale)</t>
  </si>
  <si>
    <t>ASSENZE DAL LAVORO</t>
  </si>
  <si>
    <t>% TRASFERIMENTI INTERNI RICHIESTI DAL PERSONALE</t>
  </si>
  <si>
    <t>% ROTAZIONE DE PERSONALE (usciti-entrati)</t>
  </si>
  <si>
    <t>N. di visite su richiesta del lavoratore al medico comepetente (D.Lgs. 81/2008, art.41 c2 lett c)</t>
  </si>
  <si>
    <t>Presenza di codice etico e di comportamento</t>
  </si>
  <si>
    <t>Presenza di sistemi per il recepimento e la gestione dei casi di disagio lavorativo</t>
  </si>
  <si>
    <t>I lavoratori hanno sufficiente autonomia per l'esecuzione dei compiti</t>
  </si>
  <si>
    <t xml:space="preserve">Sono presenti rigidi protocolli di supervisione sul lavoro svolto </t>
  </si>
  <si>
    <t>Possibilità di comunicare con i dirigenti di  grado superiore da parte dei lavoratori</t>
  </si>
  <si>
    <t>Vengono gestiti eventuali comportamenti prevaricatori o illeciti da parte dei superiori e dei colleghi</t>
  </si>
  <si>
    <t>Vi è la segnalazione frequente di conflitti / litigi</t>
  </si>
  <si>
    <t>Possibilità di raggiungere il posto di lavoro con mezzi pubblici/navetta dell'impresa</t>
  </si>
  <si>
    <t>Possibilità di svolgere lavoro part-time verticale/orizzontale</t>
  </si>
  <si>
    <t>Rischio movimentazione manuale dei carichi</t>
  </si>
  <si>
    <t>Disponibilità adeguati e confortevoli DPI</t>
  </si>
  <si>
    <t>Segnaletica di sicurezza chiara, immediata e pertintente ai rischi</t>
  </si>
  <si>
    <t xml:space="preserve">Esposizione a radiazioni ionizzanti </t>
  </si>
  <si>
    <t>Esposizione a rischio biologico</t>
  </si>
  <si>
    <t>Adeguatezza delle risorse strumentali necessarie allo svolgimento dei compiti</t>
  </si>
  <si>
    <t>Chiara definizione dei compiti</t>
  </si>
  <si>
    <t>Adeguatezza delle risorse umane necessarie allo svolgimento dei compiti</t>
  </si>
  <si>
    <t>Lavoro con utilizzo di macchine ed attrezzature ad alto rischio</t>
  </si>
  <si>
    <t>Lavoro con elevata responsabilità per terzi, impianti e produzione</t>
  </si>
  <si>
    <t xml:space="preserve">La valutazione dello stress lavoro-correlato </t>
  </si>
  <si>
    <t>Diffusione organigramma aziendale</t>
  </si>
  <si>
    <t>Sistema di gestione della sicurezza aziendale. Certificazioni SA8000 e BS OHSAS 18001:2007</t>
  </si>
  <si>
    <t>Presenza di un piano formativo per la crescita professionale dei lavoratori</t>
  </si>
  <si>
    <t>Esposizione a rumore sup. al secondo livello d’azione</t>
  </si>
  <si>
    <t>Inadeguato comfort acustico (ambiente non industriale)</t>
  </si>
  <si>
    <t>Rischio cancerogeno/chimico non irrilevante</t>
  </si>
  <si>
    <t>Adeguato illuminaento con particolare riguardo alle attività ad elevato impgno visivo (VDT, lavori fini, ecc.)</t>
  </si>
  <si>
    <t>Lavoro a rischio di aggressione fisica/lavoro solitario</t>
  </si>
  <si>
    <t>I lavoratori hanno autonomia nella esecuzione dei compiti</t>
  </si>
  <si>
    <t>Le pause di lavoro sono chiaramente definite</t>
  </si>
  <si>
    <t>E' abituale il lavoro a turni notturni</t>
  </si>
  <si>
    <t>se non previsti segnare SI</t>
  </si>
  <si>
    <t>Se non previsto segnare NO</t>
  </si>
  <si>
    <t xml:space="preserve">L’analisi degli indicatori non evidenzia particolari condizioni organizzative che possono determinare la presenza di stress correlato al lavoro. Ripetere la valutazione in caso di cambiamenti organizzativi aziendali o comunque ogni 2 anni. </t>
  </si>
  <si>
    <t xml:space="preserve">L’analisi degli indicatori evidenzia condizioni organizzative che possono determinare la presenza di stress correlato al lavoro. 
Per ogni condizione di rischio identificata si devono adottare le azioni di miglioramento mirate.                        Monitoraggio annuale degli indicatori. Se queste non determinano un miglioramento entro un anno, sarà necessario procedere al secondo livello di valutazione.
</t>
  </si>
  <si>
    <t xml:space="preserve">L’analisi degli indicatori evidenzia condizioni organizzative con sicura presenza di stress correlato al lavoro. Si deve effettuare una valutazione della percezione dello stress dei lavoratori. E' necessario oltre al monitoraggio delle condizioni di stress la verifica di efficacia delle azioni di miglioramento . </t>
  </si>
  <si>
    <t>MANSIONE \ REPARTO</t>
  </si>
  <si>
    <t>IMPRESA</t>
  </si>
  <si>
    <t xml:space="preserve">              DATA COMPILAZIONE</t>
  </si>
  <si>
    <t>La valutazione dello stress lavoro-correlato proposta metodologica</t>
  </si>
  <si>
    <t>CHECK LIST DEGLI INDICATORI VERIFICABILI</t>
  </si>
  <si>
    <t>AREA CONTESTO DEL LAVORO</t>
  </si>
  <si>
    <t xml:space="preserve">ISTRUZIONI - Ogni scheda ripercorre il volume da pag. 28 a pag. 39 e permette di effettuare una compilazione informatica della check list:
- vicino ad ogni area di indicatore c’è una colonna arancio che identifica automaticamente le azioni di miglioramento
- ogni scheda di area attiva un punteggio automatico e identifica l’area di rischio
- nella scheda “risultati” vengono riportati automaticamente i dati e identificata l’area complessiva di rischio
- ogni pagina è stampabile
- non sono modificabili i parametri iniziali di riferimento
- contrassegnare con la x la casella corrispondente alla risposta che s’intende dare.
</t>
  </si>
  <si>
    <t>Il ritmo lavorativo per l’esecuzione del compito, è prefissato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</si>
</sst>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26">
    <font>
      <sz val="10"/>
      <name val="Arial"/>
      <family val="0"/>
    </font>
    <font>
      <b/>
      <sz val="10"/>
      <name val="Verdana"/>
      <family val="2"/>
    </font>
    <font>
      <sz val="10"/>
      <name val="Verdana"/>
      <family val="2"/>
    </font>
    <font>
      <sz val="8"/>
      <name val="Arial"/>
      <family val="0"/>
    </font>
    <font>
      <b/>
      <sz val="10"/>
      <name val="Arial"/>
      <family val="2"/>
    </font>
    <font>
      <b/>
      <sz val="12"/>
      <name val="Arial"/>
      <family val="2"/>
    </font>
    <font>
      <b/>
      <sz val="11"/>
      <name val="Arial"/>
      <family val="2"/>
    </font>
    <font>
      <b/>
      <sz val="8"/>
      <name val="Verdana"/>
      <family val="2"/>
    </font>
    <font>
      <sz val="7"/>
      <name val="Verdana"/>
      <family val="2"/>
    </font>
    <font>
      <b/>
      <sz val="16"/>
      <name val="Arial"/>
      <family val="2"/>
    </font>
    <font>
      <b/>
      <sz val="6"/>
      <name val="Arial"/>
      <family val="2"/>
    </font>
    <font>
      <b/>
      <sz val="14"/>
      <name val="Arial"/>
      <family val="2"/>
    </font>
    <font>
      <b/>
      <sz val="12"/>
      <name val="Verdana"/>
      <family val="2"/>
    </font>
    <font>
      <sz val="12"/>
      <name val="Arial"/>
      <family val="0"/>
    </font>
    <font>
      <b/>
      <sz val="18"/>
      <name val="Arial"/>
      <family val="2"/>
    </font>
    <font>
      <sz val="18"/>
      <name val="Wingdings"/>
      <family val="0"/>
    </font>
    <font>
      <sz val="18"/>
      <color indexed="9"/>
      <name val="Wingdings"/>
      <family val="0"/>
    </font>
    <font>
      <u val="single"/>
      <sz val="10"/>
      <color indexed="12"/>
      <name val="Arial"/>
      <family val="0"/>
    </font>
    <font>
      <u val="single"/>
      <sz val="10"/>
      <color indexed="36"/>
      <name val="Arial"/>
      <family val="0"/>
    </font>
    <font>
      <b/>
      <sz val="6"/>
      <color indexed="9"/>
      <name val="Arial"/>
      <family val="2"/>
    </font>
    <font>
      <b/>
      <sz val="16"/>
      <color indexed="9"/>
      <name val="Arial"/>
      <family val="2"/>
    </font>
    <font>
      <u val="single"/>
      <sz val="10"/>
      <color indexed="9"/>
      <name val="Arial"/>
      <family val="0"/>
    </font>
    <font>
      <sz val="10"/>
      <color indexed="9"/>
      <name val="Arial"/>
      <family val="0"/>
    </font>
    <font>
      <sz val="8"/>
      <color indexed="8"/>
      <name val="Calibri"/>
      <family val="2"/>
    </font>
    <font>
      <sz val="22"/>
      <name val="Arial"/>
      <family val="2"/>
    </font>
    <font>
      <sz val="10"/>
      <name val="Calibri"/>
      <family val="2"/>
    </font>
  </fonts>
  <fills count="17">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52"/>
        <bgColor indexed="64"/>
      </patternFill>
    </fill>
    <fill>
      <patternFill patternType="solid">
        <fgColor indexed="22"/>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12"/>
        <bgColor indexed="64"/>
      </patternFill>
    </fill>
    <fill>
      <patternFill patternType="solid">
        <fgColor indexed="15"/>
        <bgColor indexed="64"/>
      </patternFill>
    </fill>
  </fills>
  <borders count="51">
    <border>
      <left/>
      <right/>
      <top/>
      <bottom/>
      <diagonal/>
    </border>
    <border>
      <left style="thin"/>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style="medium"/>
      <right style="medium"/>
      <top style="medium"/>
      <bottom style="medium"/>
    </border>
    <border>
      <left>
        <color indexed="63"/>
      </left>
      <right>
        <color indexed="63"/>
      </right>
      <top>
        <color indexed="63"/>
      </top>
      <bottom style="thin"/>
    </border>
    <border>
      <left style="thin"/>
      <right>
        <color indexed="63"/>
      </right>
      <top style="thin"/>
      <bottom style="medium"/>
    </border>
    <border diagonalUp="1" diagonalDown="1">
      <left style="medium"/>
      <right style="medium"/>
      <top style="thin"/>
      <bottom style="thin"/>
      <diagonal style="dashed"/>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color indexed="9"/>
      </left>
      <right style="medium"/>
      <top style="medium">
        <color indexed="9"/>
      </top>
      <bottom style="medium">
        <color indexed="9"/>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medium"/>
      <right style="medium"/>
      <top style="medium"/>
      <bottom>
        <color indexed="63"/>
      </bottom>
    </border>
    <border>
      <left style="medium"/>
      <right style="medium"/>
      <top>
        <color indexed="63"/>
      </top>
      <bottom style="thin"/>
    </border>
    <border>
      <left style="medium"/>
      <right>
        <color indexed="63"/>
      </right>
      <top>
        <color indexed="63"/>
      </top>
      <bottom style="thin"/>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5">
    <xf numFmtId="0" fontId="0" fillId="0" borderId="0" xfId="0" applyAlignment="1">
      <alignment/>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2" borderId="2" xfId="0" applyFill="1" applyBorder="1" applyAlignment="1">
      <alignment horizontal="center" vertical="center"/>
    </xf>
    <xf numFmtId="0" fontId="0" fillId="4" borderId="3" xfId="0" applyFill="1" applyBorder="1" applyAlignment="1">
      <alignment horizontal="center" vertical="center"/>
    </xf>
    <xf numFmtId="0" fontId="0" fillId="0" borderId="0" xfId="0" applyBorder="1" applyAlignment="1">
      <alignment/>
    </xf>
    <xf numFmtId="0" fontId="0" fillId="5" borderId="0" xfId="0" applyFill="1" applyAlignment="1">
      <alignment/>
    </xf>
    <xf numFmtId="0" fontId="0" fillId="5" borderId="4" xfId="0" applyFill="1" applyBorder="1" applyAlignment="1">
      <alignment/>
    </xf>
    <xf numFmtId="0" fontId="0" fillId="5" borderId="5"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0" xfId="0" applyFill="1" applyBorder="1" applyAlignment="1">
      <alignment/>
    </xf>
    <xf numFmtId="0" fontId="0" fillId="5" borderId="8" xfId="0" applyFill="1" applyBorder="1" applyAlignment="1">
      <alignment/>
    </xf>
    <xf numFmtId="0" fontId="2" fillId="5" borderId="1" xfId="0" applyFont="1" applyFill="1" applyBorder="1" applyAlignment="1">
      <alignment wrapText="1"/>
    </xf>
    <xf numFmtId="0" fontId="4" fillId="5" borderId="1" xfId="0" applyFont="1" applyFill="1" applyBorder="1" applyAlignment="1">
      <alignment horizontal="center" vertical="center"/>
    </xf>
    <xf numFmtId="0" fontId="4" fillId="5" borderId="0" xfId="0" applyFont="1" applyFill="1" applyBorder="1" applyAlignment="1">
      <alignment horizontal="center" vertical="center"/>
    </xf>
    <xf numFmtId="0" fontId="0" fillId="5" borderId="9" xfId="0" applyFill="1" applyBorder="1" applyAlignment="1">
      <alignment/>
    </xf>
    <xf numFmtId="0" fontId="0" fillId="5" borderId="10" xfId="0" applyFill="1" applyBorder="1" applyAlignment="1">
      <alignment/>
    </xf>
    <xf numFmtId="0" fontId="0" fillId="5" borderId="11" xfId="0" applyFill="1" applyBorder="1" applyAlignment="1">
      <alignment/>
    </xf>
    <xf numFmtId="0" fontId="1" fillId="6" borderId="1" xfId="0" applyFont="1" applyFill="1" applyBorder="1" applyAlignment="1">
      <alignment horizontal="center" wrapText="1"/>
    </xf>
    <xf numFmtId="0" fontId="4" fillId="5" borderId="12" xfId="0" applyFont="1" applyFill="1" applyBorder="1" applyAlignment="1">
      <alignment horizontal="center" vertical="center"/>
    </xf>
    <xf numFmtId="0" fontId="4" fillId="5" borderId="13" xfId="0" applyFont="1" applyFill="1" applyBorder="1" applyAlignment="1">
      <alignment horizontal="center" vertical="center"/>
    </xf>
    <xf numFmtId="0" fontId="0" fillId="5" borderId="0" xfId="0" applyFill="1" applyBorder="1" applyAlignment="1">
      <alignment horizontal="center"/>
    </xf>
    <xf numFmtId="0" fontId="4" fillId="5" borderId="0" xfId="0" applyFont="1" applyFill="1" applyBorder="1" applyAlignment="1">
      <alignment horizontal="center"/>
    </xf>
    <xf numFmtId="0" fontId="0" fillId="6" borderId="1" xfId="0" applyFill="1" applyBorder="1" applyAlignment="1">
      <alignment horizontal="left" vertical="center" indent="1"/>
    </xf>
    <xf numFmtId="0" fontId="0" fillId="7" borderId="1" xfId="0" applyFill="1" applyBorder="1" applyAlignment="1">
      <alignment horizontal="left" vertical="center" indent="1"/>
    </xf>
    <xf numFmtId="0" fontId="0" fillId="8" borderId="1" xfId="0" applyFill="1" applyBorder="1" applyAlignment="1">
      <alignment horizontal="left" vertical="center" indent="1"/>
    </xf>
    <xf numFmtId="0" fontId="0" fillId="3" borderId="0" xfId="0" applyFill="1" applyBorder="1" applyAlignment="1">
      <alignment horizontal="center" vertical="center"/>
    </xf>
    <xf numFmtId="0" fontId="0" fillId="5" borderId="0" xfId="0" applyFill="1" applyBorder="1" applyAlignment="1">
      <alignment horizontal="center" vertical="center"/>
    </xf>
    <xf numFmtId="1" fontId="0" fillId="0" borderId="0" xfId="0" applyNumberFormat="1" applyFill="1" applyBorder="1" applyAlignment="1">
      <alignment horizontal="center" vertical="center"/>
    </xf>
    <xf numFmtId="1" fontId="0" fillId="5" borderId="0" xfId="0" applyNumberFormat="1" applyFill="1" applyBorder="1" applyAlignment="1">
      <alignment/>
    </xf>
    <xf numFmtId="0" fontId="5" fillId="0" borderId="1" xfId="0" applyFont="1" applyBorder="1" applyAlignment="1">
      <alignment horizontal="center" vertical="center"/>
    </xf>
    <xf numFmtId="1" fontId="9" fillId="9" borderId="14"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3" borderId="15" xfId="0" applyFont="1" applyFill="1" applyBorder="1" applyAlignment="1">
      <alignment horizontal="center" vertical="center"/>
    </xf>
    <xf numFmtId="0" fontId="0" fillId="10" borderId="0" xfId="0" applyFill="1" applyAlignment="1">
      <alignment/>
    </xf>
    <xf numFmtId="0" fontId="10" fillId="5" borderId="0" xfId="0" applyFont="1" applyFill="1" applyBorder="1" applyAlignment="1">
      <alignment horizontal="center" vertical="center"/>
    </xf>
    <xf numFmtId="0" fontId="0" fillId="11" borderId="1" xfId="0" applyFill="1" applyBorder="1" applyAlignment="1">
      <alignment horizontal="center" vertical="center"/>
    </xf>
    <xf numFmtId="0" fontId="0" fillId="2" borderId="16" xfId="0" applyFill="1" applyBorder="1" applyAlignment="1">
      <alignment horizontal="center" vertical="center"/>
    </xf>
    <xf numFmtId="0" fontId="0" fillId="5" borderId="17" xfId="0" applyFill="1" applyBorder="1" applyAlignment="1">
      <alignment/>
    </xf>
    <xf numFmtId="0" fontId="0" fillId="2" borderId="1"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18" xfId="0" applyBorder="1" applyAlignment="1">
      <alignment/>
    </xf>
    <xf numFmtId="0" fontId="0" fillId="0" borderId="19" xfId="0" applyFill="1" applyBorder="1" applyAlignment="1">
      <alignment horizontal="center" vertical="center"/>
    </xf>
    <xf numFmtId="0" fontId="4" fillId="2"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3" borderId="15"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5" fillId="8" borderId="17" xfId="0" applyFont="1" applyFill="1" applyBorder="1" applyAlignment="1">
      <alignment horizontal="center" vertical="center"/>
    </xf>
    <xf numFmtId="0" fontId="4" fillId="5"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4" borderId="22" xfId="0" applyFont="1" applyFill="1" applyBorder="1" applyAlignment="1">
      <alignment horizontal="center" vertical="center"/>
    </xf>
    <xf numFmtId="1" fontId="9" fillId="12" borderId="12" xfId="0" applyNumberFormat="1" applyFont="1" applyFill="1" applyBorder="1" applyAlignment="1">
      <alignment horizontal="center" vertical="center"/>
    </xf>
    <xf numFmtId="1" fontId="9" fillId="12" borderId="13" xfId="0" applyNumberFormat="1" applyFont="1" applyFill="1" applyBorder="1" applyAlignment="1">
      <alignment horizontal="center" vertical="center"/>
    </xf>
    <xf numFmtId="0" fontId="4" fillId="2" borderId="23" xfId="0" applyFont="1" applyFill="1" applyBorder="1" applyAlignment="1">
      <alignment horizontal="center" vertical="center"/>
    </xf>
    <xf numFmtId="0" fontId="4" fillId="4"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4" borderId="23" xfId="0" applyFont="1" applyFill="1" applyBorder="1" applyAlignment="1">
      <alignment horizontal="center" vertical="center"/>
    </xf>
    <xf numFmtId="0" fontId="4" fillId="3" borderId="23" xfId="0" applyFont="1" applyFill="1" applyBorder="1" applyAlignment="1">
      <alignment horizontal="center" vertical="center"/>
    </xf>
    <xf numFmtId="0" fontId="11" fillId="13" borderId="25" xfId="0" applyFont="1" applyFill="1" applyBorder="1" applyAlignment="1">
      <alignment horizontal="center" vertical="center"/>
    </xf>
    <xf numFmtId="0" fontId="11" fillId="13" borderId="23" xfId="0" applyFont="1" applyFill="1" applyBorder="1" applyAlignment="1">
      <alignment vertical="center"/>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1" fillId="10" borderId="0" xfId="0" applyFont="1" applyFill="1" applyBorder="1" applyAlignment="1">
      <alignment wrapText="1"/>
    </xf>
    <xf numFmtId="0" fontId="1" fillId="5" borderId="0" xfId="0" applyFont="1" applyFill="1" applyBorder="1" applyAlignment="1">
      <alignment wrapText="1"/>
    </xf>
    <xf numFmtId="0" fontId="2" fillId="5" borderId="1" xfId="0" applyFont="1" applyFill="1" applyBorder="1" applyAlignment="1">
      <alignment horizontal="center" vertical="center" wrapText="1"/>
    </xf>
    <xf numFmtId="0" fontId="2" fillId="5" borderId="1" xfId="0" applyFont="1" applyFill="1" applyBorder="1" applyAlignment="1">
      <alignment vertical="center" wrapText="1"/>
    </xf>
    <xf numFmtId="0" fontId="1" fillId="5" borderId="1" xfId="0" applyFont="1" applyFill="1" applyBorder="1" applyAlignment="1">
      <alignment wrapText="1"/>
    </xf>
    <xf numFmtId="0" fontId="7" fillId="5" borderId="0" xfId="0" applyFont="1" applyFill="1" applyBorder="1" applyAlignment="1">
      <alignment horizontal="center" wrapText="1"/>
    </xf>
    <xf numFmtId="0" fontId="8" fillId="5" borderId="0" xfId="0" applyFont="1" applyFill="1" applyBorder="1" applyAlignment="1">
      <alignment horizontal="center" wrapText="1"/>
    </xf>
    <xf numFmtId="0" fontId="2" fillId="5" borderId="1" xfId="0" applyFont="1" applyFill="1" applyBorder="1" applyAlignment="1">
      <alignment vertical="top" wrapText="1"/>
    </xf>
    <xf numFmtId="0" fontId="13" fillId="5" borderId="1" xfId="0" applyFont="1" applyFill="1" applyBorder="1" applyAlignment="1">
      <alignment horizontal="center" vertical="center"/>
    </xf>
    <xf numFmtId="0" fontId="13" fillId="5" borderId="0" xfId="0" applyFont="1" applyFill="1" applyBorder="1" applyAlignment="1">
      <alignment horizontal="center" vertical="center"/>
    </xf>
    <xf numFmtId="0" fontId="0" fillId="5" borderId="0" xfId="0" applyFill="1" applyBorder="1" applyAlignment="1">
      <alignment/>
    </xf>
    <xf numFmtId="1" fontId="9" fillId="5" borderId="0" xfId="0" applyNumberFormat="1" applyFont="1" applyFill="1" applyBorder="1" applyAlignment="1">
      <alignment horizontal="center" vertical="center"/>
    </xf>
    <xf numFmtId="0" fontId="11" fillId="5" borderId="0" xfId="0" applyFont="1" applyFill="1" applyBorder="1" applyAlignment="1">
      <alignment vertical="center"/>
    </xf>
    <xf numFmtId="0" fontId="1" fillId="5" borderId="1" xfId="0" applyFont="1" applyFill="1" applyBorder="1" applyAlignment="1">
      <alignment vertical="center" wrapText="1"/>
    </xf>
    <xf numFmtId="0" fontId="0" fillId="5" borderId="0" xfId="0" applyFill="1" applyBorder="1" applyAlignment="1">
      <alignment horizontal="left" vertical="center" indent="1"/>
    </xf>
    <xf numFmtId="0" fontId="0" fillId="5" borderId="7" xfId="0" applyFill="1" applyBorder="1" applyAlignment="1">
      <alignment horizontal="right"/>
    </xf>
    <xf numFmtId="0" fontId="0" fillId="5" borderId="0" xfId="0" applyFill="1" applyBorder="1" applyAlignment="1">
      <alignment horizontal="right"/>
    </xf>
    <xf numFmtId="0" fontId="4" fillId="5" borderId="0" xfId="0" applyFont="1" applyFill="1" applyBorder="1" applyAlignment="1">
      <alignment/>
    </xf>
    <xf numFmtId="0" fontId="0" fillId="5" borderId="0" xfId="0" applyFill="1" applyBorder="1" applyAlignment="1">
      <alignment horizontal="left" indent="1"/>
    </xf>
    <xf numFmtId="0" fontId="3" fillId="5" borderId="0" xfId="0" applyFont="1" applyFill="1" applyBorder="1" applyAlignment="1">
      <alignment horizontal="left" indent="1"/>
    </xf>
    <xf numFmtId="0" fontId="0" fillId="3" borderId="3" xfId="0" applyFill="1" applyBorder="1" applyAlignment="1">
      <alignment horizontal="center" vertical="center"/>
    </xf>
    <xf numFmtId="0" fontId="6" fillId="13" borderId="0" xfId="0" applyFont="1" applyFill="1" applyBorder="1" applyAlignment="1">
      <alignment horizontal="center" vertical="center"/>
    </xf>
    <xf numFmtId="0" fontId="0" fillId="5" borderId="0" xfId="0" applyFill="1" applyAlignment="1">
      <alignment horizontal="left" vertical="center" indent="1"/>
    </xf>
    <xf numFmtId="0" fontId="16" fillId="12" borderId="17" xfId="0" applyFont="1" applyFill="1" applyBorder="1" applyAlignment="1">
      <alignment horizontal="center"/>
    </xf>
    <xf numFmtId="0" fontId="15" fillId="6" borderId="17" xfId="0" applyFont="1" applyFill="1" applyBorder="1" applyAlignment="1">
      <alignment horizontal="center"/>
    </xf>
    <xf numFmtId="0" fontId="16" fillId="7" borderId="17" xfId="0" applyFont="1" applyFill="1" applyBorder="1" applyAlignment="1">
      <alignment horizontal="center"/>
    </xf>
    <xf numFmtId="0" fontId="15" fillId="8" borderId="17" xfId="0" applyFont="1" applyFill="1" applyBorder="1" applyAlignment="1">
      <alignment horizontal="center"/>
    </xf>
    <xf numFmtId="0" fontId="16" fillId="14" borderId="17" xfId="0" applyFont="1" applyFill="1" applyBorder="1" applyAlignment="1">
      <alignment horizontal="center"/>
    </xf>
    <xf numFmtId="0" fontId="17" fillId="8" borderId="0" xfId="15" applyFill="1" applyAlignment="1">
      <alignment horizontal="left" vertical="center" indent="1"/>
    </xf>
    <xf numFmtId="0" fontId="17" fillId="14" borderId="0" xfId="15" applyFill="1" applyAlignment="1">
      <alignment horizontal="left" vertical="center" indent="1"/>
    </xf>
    <xf numFmtId="1" fontId="9" fillId="9" borderId="12" xfId="0" applyNumberFormat="1" applyFont="1" applyFill="1" applyBorder="1" applyAlignment="1">
      <alignment horizontal="center" vertical="center"/>
    </xf>
    <xf numFmtId="1" fontId="9" fillId="9" borderId="13" xfId="0" applyNumberFormat="1" applyFont="1" applyFill="1" applyBorder="1" applyAlignment="1">
      <alignment horizontal="center" vertical="center"/>
    </xf>
    <xf numFmtId="1" fontId="9" fillId="9" borderId="26" xfId="0" applyNumberFormat="1" applyFont="1" applyFill="1" applyBorder="1" applyAlignment="1">
      <alignment horizontal="center" vertical="center"/>
    </xf>
    <xf numFmtId="1" fontId="20" fillId="5" borderId="27" xfId="0" applyNumberFormat="1" applyFont="1" applyFill="1" applyBorder="1" applyAlignment="1">
      <alignment horizontal="center" vertical="center"/>
    </xf>
    <xf numFmtId="0" fontId="0" fillId="12" borderId="0" xfId="0" applyFill="1" applyAlignment="1">
      <alignment/>
    </xf>
    <xf numFmtId="0" fontId="0" fillId="6" borderId="0" xfId="0" applyFill="1" applyAlignment="1">
      <alignment/>
    </xf>
    <xf numFmtId="0" fontId="0" fillId="7" borderId="0" xfId="0" applyFill="1" applyAlignment="1">
      <alignment/>
    </xf>
    <xf numFmtId="0" fontId="0" fillId="8" borderId="0" xfId="0" applyFill="1" applyAlignment="1">
      <alignment/>
    </xf>
    <xf numFmtId="0" fontId="0" fillId="14" borderId="0" xfId="0" applyFill="1" applyAlignment="1">
      <alignment/>
    </xf>
    <xf numFmtId="0" fontId="16" fillId="15" borderId="17" xfId="0" applyFont="1" applyFill="1" applyBorder="1" applyAlignment="1">
      <alignment horizontal="center"/>
    </xf>
    <xf numFmtId="0" fontId="0" fillId="15" borderId="0" xfId="0" applyFill="1" applyAlignment="1">
      <alignment/>
    </xf>
    <xf numFmtId="0" fontId="21" fillId="15" borderId="0" xfId="15" applyFont="1" applyFill="1" applyBorder="1" applyAlignment="1">
      <alignment horizontal="left" indent="1"/>
    </xf>
    <xf numFmtId="0" fontId="22" fillId="15" borderId="0" xfId="0" applyFont="1" applyFill="1" applyBorder="1" applyAlignment="1">
      <alignment/>
    </xf>
    <xf numFmtId="0" fontId="17" fillId="12" borderId="0" xfId="15" applyFill="1" applyBorder="1" applyAlignment="1">
      <alignment horizontal="left" vertical="center" indent="1"/>
    </xf>
    <xf numFmtId="0" fontId="0" fillId="12" borderId="0" xfId="0" applyFill="1" applyBorder="1" applyAlignment="1">
      <alignment/>
    </xf>
    <xf numFmtId="0" fontId="0" fillId="6" borderId="0" xfId="0" applyFill="1" applyBorder="1" applyAlignment="1">
      <alignment/>
    </xf>
    <xf numFmtId="0" fontId="0" fillId="7" borderId="0" xfId="0" applyFill="1" applyBorder="1" applyAlignment="1">
      <alignment/>
    </xf>
    <xf numFmtId="0" fontId="17" fillId="8" borderId="0" xfId="15" applyFill="1" applyBorder="1" applyAlignment="1">
      <alignment horizontal="left" vertical="center" indent="1"/>
    </xf>
    <xf numFmtId="0" fontId="0" fillId="8" borderId="0" xfId="0" applyFill="1" applyBorder="1" applyAlignment="1">
      <alignment/>
    </xf>
    <xf numFmtId="0" fontId="17" fillId="14" borderId="0" xfId="15" applyFill="1" applyBorder="1" applyAlignment="1">
      <alignment horizontal="left" vertical="center" indent="1"/>
    </xf>
    <xf numFmtId="0" fontId="0" fillId="14" borderId="0" xfId="0" applyFill="1" applyBorder="1" applyAlignment="1">
      <alignment/>
    </xf>
    <xf numFmtId="0" fontId="0" fillId="15" borderId="0" xfId="0" applyFill="1" applyBorder="1" applyAlignment="1">
      <alignment/>
    </xf>
    <xf numFmtId="0" fontId="0" fillId="10" borderId="0" xfId="0" applyFill="1" applyBorder="1" applyAlignment="1">
      <alignment/>
    </xf>
    <xf numFmtId="0" fontId="21" fillId="15" borderId="0" xfId="15" applyFont="1" applyFill="1" applyBorder="1" applyAlignment="1">
      <alignment/>
    </xf>
    <xf numFmtId="0" fontId="17" fillId="8" borderId="0" xfId="15" applyFill="1" applyAlignment="1">
      <alignment/>
    </xf>
    <xf numFmtId="0" fontId="17" fillId="14" borderId="0" xfId="15" applyFill="1" applyAlignment="1">
      <alignment/>
    </xf>
    <xf numFmtId="0" fontId="4" fillId="0" borderId="0" xfId="0" applyFont="1" applyAlignment="1">
      <alignment/>
    </xf>
    <xf numFmtId="0" fontId="0" fillId="10" borderId="0" xfId="0" applyFill="1" applyAlignment="1">
      <alignment horizontal="center" vertical="center"/>
    </xf>
    <xf numFmtId="0" fontId="0" fillId="0" borderId="0" xfId="0" applyAlignment="1">
      <alignment horizontal="center" vertical="center"/>
    </xf>
    <xf numFmtId="0" fontId="0" fillId="5" borderId="4"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3" fillId="5" borderId="0" xfId="0" applyFont="1" applyFill="1" applyBorder="1" applyAlignment="1">
      <alignment horizontal="center" wrapText="1" readingOrder="1"/>
    </xf>
    <xf numFmtId="0" fontId="3" fillId="5" borderId="0" xfId="0" applyFont="1" applyFill="1" applyBorder="1" applyAlignment="1">
      <alignment vertical="center" wrapText="1"/>
    </xf>
    <xf numFmtId="0" fontId="24" fillId="5" borderId="0" xfId="0" applyFont="1" applyFill="1" applyBorder="1" applyAlignment="1">
      <alignment horizontal="center" vertical="center" wrapText="1"/>
    </xf>
    <xf numFmtId="0" fontId="17" fillId="12" borderId="0" xfId="15" applyFont="1" applyFill="1" applyAlignment="1">
      <alignment horizontal="left" vertical="center" indent="1"/>
    </xf>
    <xf numFmtId="0" fontId="17" fillId="6" borderId="0" xfId="15" applyFont="1" applyFill="1" applyAlignment="1">
      <alignment horizontal="left" vertical="center" indent="1"/>
    </xf>
    <xf numFmtId="0" fontId="17" fillId="7" borderId="0" xfId="15" applyFont="1" applyFill="1" applyAlignment="1">
      <alignment horizontal="left" vertical="center" indent="1"/>
    </xf>
    <xf numFmtId="0" fontId="17" fillId="12" borderId="0" xfId="15" applyFont="1" applyFill="1" applyBorder="1" applyAlignment="1">
      <alignment/>
    </xf>
    <xf numFmtId="0" fontId="17" fillId="6" borderId="0" xfId="15" applyFont="1" applyFill="1" applyAlignment="1">
      <alignment/>
    </xf>
    <xf numFmtId="0" fontId="17" fillId="7" borderId="0" xfId="15" applyFont="1" applyFill="1" applyAlignment="1">
      <alignment/>
    </xf>
    <xf numFmtId="0" fontId="17" fillId="12" borderId="0" xfId="15" applyFont="1" applyFill="1" applyBorder="1" applyAlignment="1">
      <alignment horizontal="left" vertical="center" indent="1"/>
    </xf>
    <xf numFmtId="0" fontId="17" fillId="6" borderId="0" xfId="15" applyFont="1" applyFill="1" applyBorder="1" applyAlignment="1">
      <alignment horizontal="left" vertical="center" indent="1"/>
    </xf>
    <xf numFmtId="0" fontId="17" fillId="7" borderId="0" xfId="15" applyFont="1" applyFill="1" applyBorder="1" applyAlignment="1">
      <alignment horizontal="left" vertical="center" indent="1"/>
    </xf>
    <xf numFmtId="0" fontId="5" fillId="12" borderId="28" xfId="0" applyFont="1" applyFill="1" applyBorder="1" applyAlignment="1">
      <alignment horizontal="center" vertical="center"/>
    </xf>
    <xf numFmtId="0" fontId="5" fillId="12" borderId="29" xfId="0" applyFont="1" applyFill="1" applyBorder="1" applyAlignment="1">
      <alignment horizontal="center" vertical="center"/>
    </xf>
    <xf numFmtId="0" fontId="0" fillId="5" borderId="4" xfId="0" applyFill="1" applyBorder="1" applyAlignment="1">
      <alignment vertical="center"/>
    </xf>
    <xf numFmtId="0" fontId="5" fillId="12" borderId="30" xfId="0" applyFont="1" applyFill="1" applyBorder="1" applyAlignment="1">
      <alignment horizontal="center" vertical="center"/>
    </xf>
    <xf numFmtId="0" fontId="25" fillId="13" borderId="0" xfId="0" applyFont="1" applyFill="1" applyAlignment="1">
      <alignment horizontal="left" wrapText="1"/>
    </xf>
    <xf numFmtId="0" fontId="0" fillId="5" borderId="31" xfId="0" applyFill="1" applyBorder="1" applyAlignment="1">
      <alignment horizontal="left" vertical="center"/>
    </xf>
    <xf numFmtId="0" fontId="0" fillId="5" borderId="32" xfId="0" applyFill="1" applyBorder="1" applyAlignment="1">
      <alignment horizontal="left" vertical="center"/>
    </xf>
    <xf numFmtId="0" fontId="0" fillId="5" borderId="33" xfId="0" applyFill="1" applyBorder="1" applyAlignment="1">
      <alignment horizontal="left" vertical="center"/>
    </xf>
    <xf numFmtId="0" fontId="0" fillId="5" borderId="34" xfId="0" applyFill="1" applyBorder="1" applyAlignment="1">
      <alignment horizontal="left" vertical="center"/>
    </xf>
    <xf numFmtId="0" fontId="0" fillId="5" borderId="0" xfId="0" applyFill="1" applyBorder="1" applyAlignment="1">
      <alignment horizontal="left" vertical="center"/>
    </xf>
    <xf numFmtId="0" fontId="0" fillId="5" borderId="35" xfId="0" applyFill="1" applyBorder="1" applyAlignment="1">
      <alignment horizontal="left" vertical="center"/>
    </xf>
    <xf numFmtId="0" fontId="0" fillId="5" borderId="36" xfId="0" applyFill="1" applyBorder="1" applyAlignment="1">
      <alignment horizontal="left" vertical="center"/>
    </xf>
    <xf numFmtId="0" fontId="0" fillId="5" borderId="18" xfId="0" applyFill="1" applyBorder="1" applyAlignment="1">
      <alignment horizontal="left" vertical="center"/>
    </xf>
    <xf numFmtId="0" fontId="0" fillId="5" borderId="37" xfId="0" applyFill="1" applyBorder="1" applyAlignment="1">
      <alignment horizontal="left" vertical="center"/>
    </xf>
    <xf numFmtId="0" fontId="0" fillId="5" borderId="7" xfId="0" applyFill="1" applyBorder="1" applyAlignment="1">
      <alignment horizontal="center"/>
    </xf>
    <xf numFmtId="0" fontId="0" fillId="5" borderId="0" xfId="0" applyFill="1" applyBorder="1" applyAlignment="1">
      <alignment horizontal="center"/>
    </xf>
    <xf numFmtId="0" fontId="0" fillId="5" borderId="38" xfId="0" applyFill="1" applyBorder="1" applyAlignment="1">
      <alignment horizontal="left"/>
    </xf>
    <xf numFmtId="0" fontId="0" fillId="5" borderId="4" xfId="0" applyFill="1" applyBorder="1" applyAlignment="1">
      <alignment vertical="center" wrapText="1"/>
    </xf>
    <xf numFmtId="0" fontId="0" fillId="5" borderId="5" xfId="0" applyFill="1" applyBorder="1" applyAlignment="1">
      <alignment vertical="center" wrapText="1"/>
    </xf>
    <xf numFmtId="0" fontId="0" fillId="5" borderId="6"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14" fontId="0" fillId="5" borderId="30" xfId="0" applyNumberFormat="1" applyFill="1" applyBorder="1" applyAlignment="1">
      <alignment horizontal="center"/>
    </xf>
    <xf numFmtId="0" fontId="0" fillId="5" borderId="28" xfId="0" applyFill="1" applyBorder="1" applyAlignment="1">
      <alignment horizontal="center"/>
    </xf>
    <xf numFmtId="0" fontId="0" fillId="5" borderId="29" xfId="0"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0" fillId="5" borderId="0"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9" fillId="6" borderId="30"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29" xfId="0" applyFont="1" applyFill="1" applyBorder="1" applyAlignment="1">
      <alignment horizontal="center" vertical="center"/>
    </xf>
    <xf numFmtId="0" fontId="10" fillId="5" borderId="39" xfId="0" applyFont="1" applyFill="1" applyBorder="1" applyAlignment="1">
      <alignment horizontal="center" vertical="center"/>
    </xf>
    <xf numFmtId="0" fontId="10" fillId="5" borderId="40" xfId="0" applyFont="1" applyFill="1" applyBorder="1" applyAlignment="1">
      <alignment horizontal="center" vertical="center"/>
    </xf>
    <xf numFmtId="0" fontId="19" fillId="5" borderId="27" xfId="0" applyFont="1" applyFill="1" applyBorder="1" applyAlignment="1">
      <alignment horizontal="center" vertical="center"/>
    </xf>
    <xf numFmtId="0" fontId="10" fillId="9" borderId="26"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41"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2" xfId="0" applyFont="1" applyFill="1" applyBorder="1" applyAlignment="1">
      <alignment horizontal="center" vertical="center"/>
    </xf>
    <xf numFmtId="1" fontId="0" fillId="5" borderId="4"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4" fillId="5" borderId="43"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16" xfId="0" applyFont="1" applyFill="1" applyBorder="1" applyAlignment="1">
      <alignment horizontal="center" vertical="center" wrapText="1"/>
    </xf>
    <xf numFmtId="1" fontId="9" fillId="0" borderId="0" xfId="0" applyNumberFormat="1" applyFont="1" applyFill="1" applyBorder="1" applyAlignment="1">
      <alignment horizontal="center" vertical="center"/>
    </xf>
    <xf numFmtId="0" fontId="2" fillId="5" borderId="43" xfId="0" applyFont="1" applyFill="1" applyBorder="1" applyAlignment="1">
      <alignment horizontal="left" vertical="center" wrapText="1"/>
    </xf>
    <xf numFmtId="0" fontId="2" fillId="5" borderId="16" xfId="0" applyFont="1" applyFill="1" applyBorder="1" applyAlignment="1">
      <alignment horizontal="left" vertical="center" wrapText="1"/>
    </xf>
    <xf numFmtId="1" fontId="9" fillId="6" borderId="45" xfId="0" applyNumberFormat="1" applyFont="1" applyFill="1" applyBorder="1" applyAlignment="1">
      <alignment horizontal="center"/>
    </xf>
    <xf numFmtId="1" fontId="9" fillId="6" borderId="46" xfId="0" applyNumberFormat="1" applyFont="1" applyFill="1" applyBorder="1" applyAlignment="1">
      <alignment horizontal="center"/>
    </xf>
    <xf numFmtId="1" fontId="9" fillId="6" borderId="47" xfId="0" applyNumberFormat="1" applyFont="1" applyFill="1" applyBorder="1" applyAlignment="1">
      <alignment horizontal="center"/>
    </xf>
    <xf numFmtId="0" fontId="11" fillId="13" borderId="0" xfId="0" applyFont="1" applyFill="1" applyBorder="1" applyAlignment="1">
      <alignment horizontal="center"/>
    </xf>
    <xf numFmtId="0" fontId="10" fillId="9" borderId="47"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1" fillId="8" borderId="4"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6" xfId="0" applyFont="1" applyFill="1" applyBorder="1" applyAlignment="1">
      <alignment horizontal="center" vertical="center"/>
    </xf>
    <xf numFmtId="0" fontId="1" fillId="5" borderId="0" xfId="0" applyFont="1" applyFill="1" applyBorder="1" applyAlignment="1">
      <alignment wrapText="1"/>
    </xf>
    <xf numFmtId="0" fontId="10" fillId="12" borderId="26"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4" fillId="16" borderId="30" xfId="0" applyFont="1" applyFill="1" applyBorder="1" applyAlignment="1">
      <alignment horizontal="center" vertical="center"/>
    </xf>
    <xf numFmtId="0" fontId="4" fillId="16" borderId="29" xfId="0" applyFont="1" applyFill="1" applyBorder="1" applyAlignment="1">
      <alignment horizontal="center" vertical="center"/>
    </xf>
    <xf numFmtId="0" fontId="14" fillId="7" borderId="30" xfId="0" applyFont="1" applyFill="1" applyBorder="1" applyAlignment="1">
      <alignment horizontal="center"/>
    </xf>
    <xf numFmtId="0" fontId="14" fillId="7" borderId="28" xfId="0" applyFont="1" applyFill="1" applyBorder="1" applyAlignment="1">
      <alignment horizontal="center"/>
    </xf>
    <xf numFmtId="0" fontId="14" fillId="7" borderId="29" xfId="0" applyFont="1" applyFill="1" applyBorder="1" applyAlignment="1">
      <alignment horizontal="center"/>
    </xf>
    <xf numFmtId="0" fontId="11" fillId="8" borderId="30" xfId="0" applyFont="1" applyFill="1" applyBorder="1" applyAlignment="1">
      <alignment horizontal="center" vertical="center"/>
    </xf>
    <xf numFmtId="0" fontId="11" fillId="8" borderId="29" xfId="0" applyFont="1" applyFill="1" applyBorder="1" applyAlignment="1">
      <alignment horizontal="center" vertical="center"/>
    </xf>
    <xf numFmtId="0" fontId="11" fillId="8" borderId="45" xfId="0" applyFont="1" applyFill="1" applyBorder="1" applyAlignment="1">
      <alignment horizontal="center" vertical="center"/>
    </xf>
    <xf numFmtId="0" fontId="11" fillId="8" borderId="46" xfId="0" applyFont="1" applyFill="1" applyBorder="1" applyAlignment="1">
      <alignment horizontal="center" vertical="center"/>
    </xf>
    <xf numFmtId="0" fontId="11" fillId="8" borderId="47" xfId="0" applyFont="1" applyFill="1" applyBorder="1" applyAlignment="1">
      <alignment horizontal="center" vertical="center"/>
    </xf>
    <xf numFmtId="0" fontId="11" fillId="13" borderId="0" xfId="0" applyFont="1" applyFill="1" applyBorder="1" applyAlignment="1">
      <alignment horizontal="center" vertical="center"/>
    </xf>
    <xf numFmtId="0" fontId="14" fillId="8" borderId="30"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9" fillId="14" borderId="30" xfId="0" applyFont="1" applyFill="1" applyBorder="1" applyAlignment="1">
      <alignment horizontal="center" vertical="center"/>
    </xf>
    <xf numFmtId="0" fontId="9" fillId="14" borderId="28" xfId="0" applyFont="1" applyFill="1" applyBorder="1" applyAlignment="1">
      <alignment horizontal="center" vertical="center"/>
    </xf>
    <xf numFmtId="0" fontId="9" fillId="14" borderId="29" xfId="0" applyFont="1" applyFill="1" applyBorder="1" applyAlignment="1">
      <alignment horizontal="center" vertical="center"/>
    </xf>
    <xf numFmtId="0" fontId="0" fillId="0" borderId="46" xfId="0"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3" xfId="0" applyBorder="1" applyAlignment="1">
      <alignment horizontal="left" vertical="center"/>
    </xf>
    <xf numFmtId="0" fontId="0" fillId="0" borderId="15" xfId="0" applyBorder="1" applyAlignment="1">
      <alignment horizontal="left" vertical="center"/>
    </xf>
    <xf numFmtId="0" fontId="12" fillId="3" borderId="4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 xfId="0" applyBorder="1" applyAlignment="1">
      <alignment horizontal="center" vertic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xdr:row>
      <xdr:rowOff>0</xdr:rowOff>
    </xdr:from>
    <xdr:to>
      <xdr:col>2</xdr:col>
      <xdr:colOff>781050</xdr:colOff>
      <xdr:row>2</xdr:row>
      <xdr:rowOff>1133475</xdr:rowOff>
    </xdr:to>
    <xdr:grpSp>
      <xdr:nvGrpSpPr>
        <xdr:cNvPr id="1" name="Group 6"/>
        <xdr:cNvGrpSpPr>
          <a:grpSpLocks/>
        </xdr:cNvGrpSpPr>
      </xdr:nvGrpSpPr>
      <xdr:grpSpPr>
        <a:xfrm>
          <a:off x="352425" y="333375"/>
          <a:ext cx="1143000" cy="1133475"/>
          <a:chOff x="1314" y="3037"/>
          <a:chExt cx="1800" cy="1620"/>
        </a:xfrm>
        <a:solidFill>
          <a:srgbClr val="FFFFFF"/>
        </a:solidFill>
      </xdr:grpSpPr>
      <xdr:pic>
        <xdr:nvPicPr>
          <xdr:cNvPr id="2" name="Picture 7"/>
          <xdr:cNvPicPr preferRelativeResize="1">
            <a:picLocks noChangeAspect="1"/>
          </xdr:cNvPicPr>
        </xdr:nvPicPr>
        <xdr:blipFill>
          <a:blip r:embed="rId1"/>
          <a:stretch>
            <a:fillRect/>
          </a:stretch>
        </xdr:blipFill>
        <xdr:spPr>
          <a:xfrm>
            <a:off x="1494" y="3037"/>
            <a:ext cx="1383" cy="1110"/>
          </a:xfrm>
          <a:prstGeom prst="rect">
            <a:avLst/>
          </a:prstGeom>
          <a:noFill/>
          <a:ln w="9525" cmpd="sng">
            <a:noFill/>
          </a:ln>
        </xdr:spPr>
      </xdr:pic>
    </xdr:grpSp>
    <xdr:clientData/>
  </xdr:twoCellAnchor>
  <xdr:twoCellAnchor editAs="oneCell">
    <xdr:from>
      <xdr:col>2</xdr:col>
      <xdr:colOff>952500</xdr:colOff>
      <xdr:row>2</xdr:row>
      <xdr:rowOff>171450</xdr:rowOff>
    </xdr:from>
    <xdr:to>
      <xdr:col>2</xdr:col>
      <xdr:colOff>4991100</xdr:colOff>
      <xdr:row>2</xdr:row>
      <xdr:rowOff>866775</xdr:rowOff>
    </xdr:to>
    <xdr:pic>
      <xdr:nvPicPr>
        <xdr:cNvPr id="4" name="Picture 12"/>
        <xdr:cNvPicPr preferRelativeResize="1">
          <a:picLocks noChangeAspect="1"/>
        </xdr:cNvPicPr>
      </xdr:nvPicPr>
      <xdr:blipFill>
        <a:blip r:embed="rId2"/>
        <a:stretch>
          <a:fillRect/>
        </a:stretch>
      </xdr:blipFill>
      <xdr:spPr>
        <a:xfrm>
          <a:off x="1666875" y="504825"/>
          <a:ext cx="4038600" cy="695325"/>
        </a:xfrm>
        <a:prstGeom prst="rect">
          <a:avLst/>
        </a:prstGeom>
        <a:noFill/>
        <a:ln w="9525" cmpd="sng">
          <a:noFill/>
        </a:ln>
      </xdr:spPr>
    </xdr:pic>
    <xdr:clientData/>
  </xdr:twoCellAnchor>
  <xdr:twoCellAnchor editAs="oneCell">
    <xdr:from>
      <xdr:col>2</xdr:col>
      <xdr:colOff>5124450</xdr:colOff>
      <xdr:row>1</xdr:row>
      <xdr:rowOff>114300</xdr:rowOff>
    </xdr:from>
    <xdr:to>
      <xdr:col>3</xdr:col>
      <xdr:colOff>342900</xdr:colOff>
      <xdr:row>2</xdr:row>
      <xdr:rowOff>742950</xdr:rowOff>
    </xdr:to>
    <xdr:pic>
      <xdr:nvPicPr>
        <xdr:cNvPr id="5" name="Picture 10"/>
        <xdr:cNvPicPr preferRelativeResize="1">
          <a:picLocks noChangeAspect="1"/>
        </xdr:cNvPicPr>
      </xdr:nvPicPr>
      <xdr:blipFill>
        <a:blip r:embed="rId3"/>
        <a:stretch>
          <a:fillRect/>
        </a:stretch>
      </xdr:blipFill>
      <xdr:spPr>
        <a:xfrm>
          <a:off x="5838825" y="285750"/>
          <a:ext cx="148590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47625</xdr:colOff>
      <xdr:row>18</xdr:row>
      <xdr:rowOff>38100</xdr:rowOff>
    </xdr:from>
    <xdr:ext cx="2143125" cy="200025"/>
    <xdr:sp>
      <xdr:nvSpPr>
        <xdr:cNvPr id="1" name="TextBox 1"/>
        <xdr:cNvSpPr txBox="1">
          <a:spLocks noChangeArrowheads="1"/>
        </xdr:cNvSpPr>
      </xdr:nvSpPr>
      <xdr:spPr>
        <a:xfrm>
          <a:off x="5038725" y="5057775"/>
          <a:ext cx="2143125"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INDICATORI AZIENDALI</a:t>
          </a:r>
        </a:p>
      </xdr:txBody>
    </xdr:sp>
    <xdr:clientData/>
  </xdr:oneCellAnchor>
  <xdr:oneCellAnchor>
    <xdr:from>
      <xdr:col>3</xdr:col>
      <xdr:colOff>1866900</xdr:colOff>
      <xdr:row>19</xdr:row>
      <xdr:rowOff>123825</xdr:rowOff>
    </xdr:from>
    <xdr:ext cx="4514850" cy="200025"/>
    <xdr:sp>
      <xdr:nvSpPr>
        <xdr:cNvPr id="2" name="TextBox 2"/>
        <xdr:cNvSpPr txBox="1">
          <a:spLocks noChangeArrowheads="1"/>
        </xdr:cNvSpPr>
      </xdr:nvSpPr>
      <xdr:spPr>
        <a:xfrm>
          <a:off x="2657475" y="5438775"/>
          <a:ext cx="45148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 E TRASFORMAZIONE DEL PUNTEGGIO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1562100</xdr:colOff>
      <xdr:row>18</xdr:row>
      <xdr:rowOff>57150</xdr:rowOff>
    </xdr:from>
    <xdr:ext cx="3486150" cy="200025"/>
    <xdr:sp>
      <xdr:nvSpPr>
        <xdr:cNvPr id="1" name="TextBox 1"/>
        <xdr:cNvSpPr txBox="1">
          <a:spLocks noChangeArrowheads="1"/>
        </xdr:cNvSpPr>
      </xdr:nvSpPr>
      <xdr:spPr>
        <a:xfrm>
          <a:off x="2305050" y="5276850"/>
          <a:ext cx="3486150"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FUNZIONE E CULTURA ORGANIZZATIVA</a:t>
          </a:r>
        </a:p>
      </xdr:txBody>
    </xdr:sp>
    <xdr:clientData/>
  </xdr:oneCellAnchor>
  <xdr:oneCellAnchor>
    <xdr:from>
      <xdr:col>3</xdr:col>
      <xdr:colOff>2743200</xdr:colOff>
      <xdr:row>19</xdr:row>
      <xdr:rowOff>85725</xdr:rowOff>
    </xdr:from>
    <xdr:ext cx="2305050" cy="200025"/>
    <xdr:sp>
      <xdr:nvSpPr>
        <xdr:cNvPr id="2" name="TextBox 2"/>
        <xdr:cNvSpPr txBox="1">
          <a:spLocks noChangeArrowheads="1"/>
        </xdr:cNvSpPr>
      </xdr:nvSpPr>
      <xdr:spPr>
        <a:xfrm>
          <a:off x="3486150" y="560070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1152525</xdr:colOff>
      <xdr:row>29</xdr:row>
      <xdr:rowOff>38100</xdr:rowOff>
    </xdr:from>
    <xdr:ext cx="3886200" cy="209550"/>
    <xdr:sp>
      <xdr:nvSpPr>
        <xdr:cNvPr id="3" name="TextBox 3"/>
        <xdr:cNvSpPr txBox="1">
          <a:spLocks noChangeArrowheads="1"/>
        </xdr:cNvSpPr>
      </xdr:nvSpPr>
      <xdr:spPr>
        <a:xfrm>
          <a:off x="1895475" y="8505825"/>
          <a:ext cx="3886200" cy="209550"/>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RUOLO NELL'AMBITO DELL'ORGANIZZAZIONE</a:t>
          </a:r>
        </a:p>
      </xdr:txBody>
    </xdr:sp>
    <xdr:clientData/>
  </xdr:oneCellAnchor>
  <xdr:oneCellAnchor>
    <xdr:from>
      <xdr:col>3</xdr:col>
      <xdr:colOff>2752725</xdr:colOff>
      <xdr:row>30</xdr:row>
      <xdr:rowOff>57150</xdr:rowOff>
    </xdr:from>
    <xdr:ext cx="2305050" cy="200025"/>
    <xdr:sp>
      <xdr:nvSpPr>
        <xdr:cNvPr id="4" name="TextBox 4"/>
        <xdr:cNvSpPr txBox="1">
          <a:spLocks noChangeArrowheads="1"/>
        </xdr:cNvSpPr>
      </xdr:nvSpPr>
      <xdr:spPr>
        <a:xfrm>
          <a:off x="3495675" y="882015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2019300</xdr:colOff>
      <xdr:row>40</xdr:row>
      <xdr:rowOff>19050</xdr:rowOff>
    </xdr:from>
    <xdr:ext cx="3019425" cy="200025"/>
    <xdr:sp>
      <xdr:nvSpPr>
        <xdr:cNvPr id="5" name="TextBox 5"/>
        <xdr:cNvSpPr txBox="1">
          <a:spLocks noChangeArrowheads="1"/>
        </xdr:cNvSpPr>
      </xdr:nvSpPr>
      <xdr:spPr>
        <a:xfrm>
          <a:off x="2762250" y="11830050"/>
          <a:ext cx="3019425"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EVOLUZIONE DELLA CARRIERA</a:t>
          </a:r>
        </a:p>
      </xdr:txBody>
    </xdr:sp>
    <xdr:clientData/>
  </xdr:oneCellAnchor>
  <xdr:oneCellAnchor>
    <xdr:from>
      <xdr:col>3</xdr:col>
      <xdr:colOff>2724150</xdr:colOff>
      <xdr:row>41</xdr:row>
      <xdr:rowOff>28575</xdr:rowOff>
    </xdr:from>
    <xdr:ext cx="2305050" cy="200025"/>
    <xdr:sp>
      <xdr:nvSpPr>
        <xdr:cNvPr id="6" name="TextBox 6"/>
        <xdr:cNvSpPr txBox="1">
          <a:spLocks noChangeArrowheads="1"/>
        </xdr:cNvSpPr>
      </xdr:nvSpPr>
      <xdr:spPr>
        <a:xfrm>
          <a:off x="3467100" y="1213485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609600</xdr:colOff>
      <xdr:row>52</xdr:row>
      <xdr:rowOff>57150</xdr:rowOff>
    </xdr:from>
    <xdr:ext cx="4438650" cy="200025"/>
    <xdr:sp>
      <xdr:nvSpPr>
        <xdr:cNvPr id="7" name="TextBox 7"/>
        <xdr:cNvSpPr txBox="1">
          <a:spLocks noChangeArrowheads="1"/>
        </xdr:cNvSpPr>
      </xdr:nvSpPr>
      <xdr:spPr>
        <a:xfrm>
          <a:off x="1352550" y="15106650"/>
          <a:ext cx="4438650"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AUTONOMIA DECISIONALE - CONTROLLO DEL LAVORO</a:t>
          </a:r>
        </a:p>
      </xdr:txBody>
    </xdr:sp>
    <xdr:clientData/>
  </xdr:oneCellAnchor>
  <xdr:oneCellAnchor>
    <xdr:from>
      <xdr:col>3</xdr:col>
      <xdr:colOff>2743200</xdr:colOff>
      <xdr:row>53</xdr:row>
      <xdr:rowOff>38100</xdr:rowOff>
    </xdr:from>
    <xdr:ext cx="2305050" cy="209550"/>
    <xdr:sp>
      <xdr:nvSpPr>
        <xdr:cNvPr id="8" name="TextBox 8"/>
        <xdr:cNvSpPr txBox="1">
          <a:spLocks noChangeArrowheads="1"/>
        </xdr:cNvSpPr>
      </xdr:nvSpPr>
      <xdr:spPr>
        <a:xfrm>
          <a:off x="3486150" y="15382875"/>
          <a:ext cx="2305050" cy="209550"/>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1343025</xdr:colOff>
      <xdr:row>62</xdr:row>
      <xdr:rowOff>28575</xdr:rowOff>
    </xdr:from>
    <xdr:ext cx="3705225" cy="200025"/>
    <xdr:sp>
      <xdr:nvSpPr>
        <xdr:cNvPr id="9" name="TextBox 9"/>
        <xdr:cNvSpPr txBox="1">
          <a:spLocks noChangeArrowheads="1"/>
        </xdr:cNvSpPr>
      </xdr:nvSpPr>
      <xdr:spPr>
        <a:xfrm>
          <a:off x="2085975" y="17792700"/>
          <a:ext cx="3705225"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RAPPORTI INTERPERSONALI SUL LAVORO</a:t>
          </a:r>
        </a:p>
      </xdr:txBody>
    </xdr:sp>
    <xdr:clientData/>
  </xdr:oneCellAnchor>
  <xdr:oneCellAnchor>
    <xdr:from>
      <xdr:col>3</xdr:col>
      <xdr:colOff>2743200</xdr:colOff>
      <xdr:row>63</xdr:row>
      <xdr:rowOff>76200</xdr:rowOff>
    </xdr:from>
    <xdr:ext cx="2305050" cy="200025"/>
    <xdr:sp>
      <xdr:nvSpPr>
        <xdr:cNvPr id="10" name="TextBox 10"/>
        <xdr:cNvSpPr txBox="1">
          <a:spLocks noChangeArrowheads="1"/>
        </xdr:cNvSpPr>
      </xdr:nvSpPr>
      <xdr:spPr>
        <a:xfrm>
          <a:off x="3486150" y="18068925"/>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1333500</xdr:colOff>
      <xdr:row>74</xdr:row>
      <xdr:rowOff>38100</xdr:rowOff>
    </xdr:from>
    <xdr:ext cx="3705225" cy="200025"/>
    <xdr:sp>
      <xdr:nvSpPr>
        <xdr:cNvPr id="11" name="TextBox 11"/>
        <xdr:cNvSpPr txBox="1">
          <a:spLocks noChangeArrowheads="1"/>
        </xdr:cNvSpPr>
      </xdr:nvSpPr>
      <xdr:spPr>
        <a:xfrm>
          <a:off x="2076450" y="20602575"/>
          <a:ext cx="3705225"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RAPPORTI INTERPERSONALI SUL LAVORO</a:t>
          </a:r>
        </a:p>
      </xdr:txBody>
    </xdr:sp>
    <xdr:clientData/>
  </xdr:oneCellAnchor>
  <xdr:oneCellAnchor>
    <xdr:from>
      <xdr:col>3</xdr:col>
      <xdr:colOff>2733675</xdr:colOff>
      <xdr:row>75</xdr:row>
      <xdr:rowOff>85725</xdr:rowOff>
    </xdr:from>
    <xdr:ext cx="2305050" cy="200025"/>
    <xdr:sp>
      <xdr:nvSpPr>
        <xdr:cNvPr id="12" name="TextBox 12"/>
        <xdr:cNvSpPr txBox="1">
          <a:spLocks noChangeArrowheads="1"/>
        </xdr:cNvSpPr>
      </xdr:nvSpPr>
      <xdr:spPr>
        <a:xfrm>
          <a:off x="3476625" y="20888325"/>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2838450</xdr:colOff>
      <xdr:row>76</xdr:row>
      <xdr:rowOff>76200</xdr:rowOff>
    </xdr:from>
    <xdr:ext cx="2200275" cy="200025"/>
    <xdr:sp>
      <xdr:nvSpPr>
        <xdr:cNvPr id="13" name="TextBox 13"/>
        <xdr:cNvSpPr txBox="1">
          <a:spLocks noChangeArrowheads="1"/>
        </xdr:cNvSpPr>
      </xdr:nvSpPr>
      <xdr:spPr>
        <a:xfrm>
          <a:off x="3581400" y="21221700"/>
          <a:ext cx="2200275" cy="200025"/>
        </a:xfrm>
        <a:prstGeom prst="rect">
          <a:avLst/>
        </a:prstGeom>
        <a:solidFill>
          <a:srgbClr val="00FFFF"/>
        </a:solidFill>
        <a:ln w="9525" cmpd="sng">
          <a:noFill/>
        </a:ln>
      </xdr:spPr>
      <xdr:txBody>
        <a:bodyPr vertOverflow="clip" wrap="square">
          <a:spAutoFit/>
        </a:bodyPr>
        <a:p>
          <a:pPr algn="l">
            <a:defRPr/>
          </a:pPr>
          <a:r>
            <a:rPr lang="en-US" cap="none" sz="1000" b="1" i="0" u="none" baseline="0">
              <a:latin typeface="Arial"/>
              <a:ea typeface="Arial"/>
              <a:cs typeface="Arial"/>
            </a:rPr>
            <a:t>TRASFORMAZIONE DEL PUNTEGGIO</a:t>
          </a:r>
        </a:p>
      </xdr:txBody>
    </xdr:sp>
    <xdr:clientData/>
  </xdr:oneCellAnchor>
  <xdr:oneCellAnchor>
    <xdr:from>
      <xdr:col>11</xdr:col>
      <xdr:colOff>95250</xdr:colOff>
      <xdr:row>80</xdr:row>
      <xdr:rowOff>57150</xdr:rowOff>
    </xdr:from>
    <xdr:ext cx="2305050" cy="200025"/>
    <xdr:sp>
      <xdr:nvSpPr>
        <xdr:cNvPr id="14" name="TextBox 14"/>
        <xdr:cNvSpPr txBox="1">
          <a:spLocks noChangeArrowheads="1"/>
        </xdr:cNvSpPr>
      </xdr:nvSpPr>
      <xdr:spPr>
        <a:xfrm>
          <a:off x="5972175" y="2209800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762000</xdr:colOff>
      <xdr:row>89</xdr:row>
      <xdr:rowOff>66675</xdr:rowOff>
    </xdr:from>
    <xdr:ext cx="2790825" cy="238125"/>
    <xdr:sp>
      <xdr:nvSpPr>
        <xdr:cNvPr id="15" name="TextBox 15"/>
        <xdr:cNvSpPr txBox="1">
          <a:spLocks noChangeArrowheads="1"/>
        </xdr:cNvSpPr>
      </xdr:nvSpPr>
      <xdr:spPr>
        <a:xfrm>
          <a:off x="1504950" y="24917400"/>
          <a:ext cx="2790825" cy="238125"/>
        </a:xfrm>
        <a:prstGeom prst="rect">
          <a:avLst/>
        </a:prstGeom>
        <a:solidFill>
          <a:srgbClr val="CCFFFF"/>
        </a:solidFill>
        <a:ln w="9525" cmpd="sng">
          <a:noFill/>
        </a:ln>
      </xdr:spPr>
      <xdr:txBody>
        <a:bodyPr vertOverflow="clip" wrap="square">
          <a:spAutoFit/>
        </a:bodyPr>
        <a:p>
          <a:pPr algn="l">
            <a:defRPr/>
          </a:pPr>
          <a:r>
            <a:rPr lang="en-US" cap="none" sz="1200" b="1" i="0" u="none" baseline="0">
              <a:latin typeface="Arial"/>
              <a:ea typeface="Arial"/>
              <a:cs typeface="Arial"/>
            </a:rPr>
            <a:t>PUNTEGGIO CONTESTO DEL LAVORO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723900</xdr:colOff>
      <xdr:row>20</xdr:row>
      <xdr:rowOff>57150</xdr:rowOff>
    </xdr:from>
    <xdr:ext cx="4324350" cy="200025"/>
    <xdr:sp>
      <xdr:nvSpPr>
        <xdr:cNvPr id="1" name="TextBox 1"/>
        <xdr:cNvSpPr txBox="1">
          <a:spLocks noChangeArrowheads="1"/>
        </xdr:cNvSpPr>
      </xdr:nvSpPr>
      <xdr:spPr>
        <a:xfrm>
          <a:off x="1466850" y="5876925"/>
          <a:ext cx="4324350"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AMBIENTE DI LAVORO ED ATTREZZATURE DI LAVORO</a:t>
          </a:r>
        </a:p>
      </xdr:txBody>
    </xdr:sp>
    <xdr:clientData/>
  </xdr:oneCellAnchor>
  <xdr:oneCellAnchor>
    <xdr:from>
      <xdr:col>3</xdr:col>
      <xdr:colOff>2752725</xdr:colOff>
      <xdr:row>21</xdr:row>
      <xdr:rowOff>66675</xdr:rowOff>
    </xdr:from>
    <xdr:ext cx="2305050" cy="200025"/>
    <xdr:sp>
      <xdr:nvSpPr>
        <xdr:cNvPr id="2" name="TextBox 2"/>
        <xdr:cNvSpPr txBox="1">
          <a:spLocks noChangeArrowheads="1"/>
        </xdr:cNvSpPr>
      </xdr:nvSpPr>
      <xdr:spPr>
        <a:xfrm>
          <a:off x="3495675" y="6181725"/>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2181225</xdr:colOff>
      <xdr:row>33</xdr:row>
      <xdr:rowOff>19050</xdr:rowOff>
    </xdr:from>
    <xdr:ext cx="2847975" cy="209550"/>
    <xdr:sp>
      <xdr:nvSpPr>
        <xdr:cNvPr id="3" name="TextBox 3"/>
        <xdr:cNvSpPr txBox="1">
          <a:spLocks noChangeArrowheads="1"/>
        </xdr:cNvSpPr>
      </xdr:nvSpPr>
      <xdr:spPr>
        <a:xfrm>
          <a:off x="2924175" y="9420225"/>
          <a:ext cx="2847975" cy="209550"/>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PIANFICAZIONE DEI COMPITI</a:t>
          </a:r>
        </a:p>
      </xdr:txBody>
    </xdr:sp>
    <xdr:clientData/>
  </xdr:oneCellAnchor>
  <xdr:oneCellAnchor>
    <xdr:from>
      <xdr:col>3</xdr:col>
      <xdr:colOff>2743200</xdr:colOff>
      <xdr:row>34</xdr:row>
      <xdr:rowOff>76200</xdr:rowOff>
    </xdr:from>
    <xdr:ext cx="2305050" cy="200025"/>
    <xdr:sp>
      <xdr:nvSpPr>
        <xdr:cNvPr id="4" name="TextBox 4"/>
        <xdr:cNvSpPr txBox="1">
          <a:spLocks noChangeArrowheads="1"/>
        </xdr:cNvSpPr>
      </xdr:nvSpPr>
      <xdr:spPr>
        <a:xfrm>
          <a:off x="3486150" y="977265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1504950</xdr:colOff>
      <xdr:row>50</xdr:row>
      <xdr:rowOff>19050</xdr:rowOff>
    </xdr:from>
    <xdr:ext cx="3533775" cy="209550"/>
    <xdr:sp>
      <xdr:nvSpPr>
        <xdr:cNvPr id="5" name="TextBox 5"/>
        <xdr:cNvSpPr txBox="1">
          <a:spLocks noChangeArrowheads="1"/>
        </xdr:cNvSpPr>
      </xdr:nvSpPr>
      <xdr:spPr>
        <a:xfrm>
          <a:off x="2247900" y="15821025"/>
          <a:ext cx="3533775" cy="209550"/>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CARICO DI LAVORO - RITMO DI LAVORO</a:t>
          </a:r>
        </a:p>
      </xdr:txBody>
    </xdr:sp>
    <xdr:clientData/>
  </xdr:oneCellAnchor>
  <xdr:oneCellAnchor>
    <xdr:from>
      <xdr:col>3</xdr:col>
      <xdr:colOff>2743200</xdr:colOff>
      <xdr:row>51</xdr:row>
      <xdr:rowOff>76200</xdr:rowOff>
    </xdr:from>
    <xdr:ext cx="2305050" cy="200025"/>
    <xdr:sp>
      <xdr:nvSpPr>
        <xdr:cNvPr id="6" name="TextBox 6"/>
        <xdr:cNvSpPr txBox="1">
          <a:spLocks noChangeArrowheads="1"/>
        </xdr:cNvSpPr>
      </xdr:nvSpPr>
      <xdr:spPr>
        <a:xfrm>
          <a:off x="3486150" y="1617345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2705100</xdr:colOff>
      <xdr:row>64</xdr:row>
      <xdr:rowOff>38100</xdr:rowOff>
    </xdr:from>
    <xdr:ext cx="2324100" cy="200025"/>
    <xdr:sp>
      <xdr:nvSpPr>
        <xdr:cNvPr id="7" name="TextBox 7"/>
        <xdr:cNvSpPr txBox="1">
          <a:spLocks noChangeArrowheads="1"/>
        </xdr:cNvSpPr>
      </xdr:nvSpPr>
      <xdr:spPr>
        <a:xfrm>
          <a:off x="3448050" y="19288125"/>
          <a:ext cx="2324100" cy="200025"/>
        </a:xfrm>
        <a:prstGeom prst="rect">
          <a:avLst/>
        </a:prstGeom>
        <a:solidFill>
          <a:srgbClr val="CCFFFF"/>
        </a:solidFill>
        <a:ln w="9525" cmpd="sng">
          <a:noFill/>
        </a:ln>
      </xdr:spPr>
      <xdr:txBody>
        <a:bodyPr vertOverflow="clip" wrap="square">
          <a:spAutoFit/>
        </a:bodyPr>
        <a:p>
          <a:pPr algn="l">
            <a:defRPr/>
          </a:pPr>
          <a:r>
            <a:rPr lang="en-US" cap="none" sz="1000" b="1" i="0" u="none" baseline="0">
              <a:latin typeface="Arial"/>
              <a:ea typeface="Arial"/>
              <a:cs typeface="Arial"/>
            </a:rPr>
            <a:t>PUNTEGGIO AREA ORARIO DI LAVORO</a:t>
          </a:r>
        </a:p>
      </xdr:txBody>
    </xdr:sp>
    <xdr:clientData/>
  </xdr:oneCellAnchor>
  <xdr:oneCellAnchor>
    <xdr:from>
      <xdr:col>12</xdr:col>
      <xdr:colOff>171450</xdr:colOff>
      <xdr:row>69</xdr:row>
      <xdr:rowOff>133350</xdr:rowOff>
    </xdr:from>
    <xdr:ext cx="2295525" cy="209550"/>
    <xdr:sp>
      <xdr:nvSpPr>
        <xdr:cNvPr id="8" name="TextBox 8"/>
        <xdr:cNvSpPr txBox="1">
          <a:spLocks noChangeArrowheads="1"/>
        </xdr:cNvSpPr>
      </xdr:nvSpPr>
      <xdr:spPr>
        <a:xfrm>
          <a:off x="6048375" y="20602575"/>
          <a:ext cx="2295525" cy="209550"/>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oneCellAnchor>
    <xdr:from>
      <xdr:col>3</xdr:col>
      <xdr:colOff>457200</xdr:colOff>
      <xdr:row>76</xdr:row>
      <xdr:rowOff>66675</xdr:rowOff>
    </xdr:from>
    <xdr:ext cx="3086100" cy="247650"/>
    <xdr:sp>
      <xdr:nvSpPr>
        <xdr:cNvPr id="9" name="TextBox 9"/>
        <xdr:cNvSpPr txBox="1">
          <a:spLocks noChangeArrowheads="1"/>
        </xdr:cNvSpPr>
      </xdr:nvSpPr>
      <xdr:spPr>
        <a:xfrm>
          <a:off x="1200150" y="22745700"/>
          <a:ext cx="3086100" cy="247650"/>
        </a:xfrm>
        <a:prstGeom prst="rect">
          <a:avLst/>
        </a:prstGeom>
        <a:solidFill>
          <a:srgbClr val="CCFFFF"/>
        </a:solidFill>
        <a:ln w="9525" cmpd="sng">
          <a:noFill/>
        </a:ln>
      </xdr:spPr>
      <xdr:txBody>
        <a:bodyPr vertOverflow="clip" wrap="square">
          <a:spAutoFit/>
        </a:bodyPr>
        <a:p>
          <a:pPr algn="l">
            <a:defRPr/>
          </a:pPr>
          <a:r>
            <a:rPr lang="en-US" cap="none" sz="1200" b="1" i="0" u="none" baseline="0">
              <a:latin typeface="Arial"/>
              <a:ea typeface="Arial"/>
              <a:cs typeface="Arial"/>
            </a:rPr>
            <a:t>PUNTEGGIO CONTENUTO DEL LAVORO</a:t>
          </a:r>
        </a:p>
      </xdr:txBody>
    </xdr:sp>
    <xdr:clientData/>
  </xdr:oneCellAnchor>
  <xdr:oneCellAnchor>
    <xdr:from>
      <xdr:col>3</xdr:col>
      <xdr:colOff>2733675</xdr:colOff>
      <xdr:row>65</xdr:row>
      <xdr:rowOff>38100</xdr:rowOff>
    </xdr:from>
    <xdr:ext cx="2305050" cy="200025"/>
    <xdr:sp>
      <xdr:nvSpPr>
        <xdr:cNvPr id="10" name="TextBox 10"/>
        <xdr:cNvSpPr txBox="1">
          <a:spLocks noChangeArrowheads="1"/>
        </xdr:cNvSpPr>
      </xdr:nvSpPr>
      <xdr:spPr>
        <a:xfrm>
          <a:off x="3476625" y="19583400"/>
          <a:ext cx="230505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666750</xdr:colOff>
      <xdr:row>3</xdr:row>
      <xdr:rowOff>142875</xdr:rowOff>
    </xdr:from>
    <xdr:ext cx="2400300" cy="200025"/>
    <xdr:sp>
      <xdr:nvSpPr>
        <xdr:cNvPr id="1" name="TextBox 1"/>
        <xdr:cNvSpPr txBox="1">
          <a:spLocks noChangeArrowheads="1"/>
        </xdr:cNvSpPr>
      </xdr:nvSpPr>
      <xdr:spPr>
        <a:xfrm>
          <a:off x="3190875" y="1638300"/>
          <a:ext cx="2400300" cy="200025"/>
        </a:xfrm>
        <a:prstGeom prst="rect">
          <a:avLst/>
        </a:prstGeom>
        <a:solidFill>
          <a:srgbClr val="FFFF99"/>
        </a:solidFill>
        <a:ln w="9525" cmpd="sng">
          <a:noFill/>
        </a:ln>
      </xdr:spPr>
      <xdr:txBody>
        <a:bodyPr vertOverflow="clip" wrap="square">
          <a:spAutoFit/>
        </a:bodyPr>
        <a:p>
          <a:pPr algn="l">
            <a:defRPr/>
          </a:pPr>
          <a:r>
            <a:rPr lang="en-US" cap="none" sz="1000" b="1" i="0" u="none" baseline="0">
              <a:latin typeface="Arial"/>
              <a:ea typeface="Arial"/>
              <a:cs typeface="Arial"/>
            </a:rPr>
            <a:t>IDENTIFICAZIONE LIVELLO DI RISCHIO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B2:D20"/>
  <sheetViews>
    <sheetView zoomScale="90" zoomScaleNormal="90" workbookViewId="0" topLeftCell="A5">
      <selection activeCell="C12" sqref="C12"/>
    </sheetView>
  </sheetViews>
  <sheetFormatPr defaultColWidth="9.140625" defaultRowHeight="12.75"/>
  <cols>
    <col min="1" max="1" width="2.8515625" style="7" customWidth="1"/>
    <col min="2" max="2" width="7.8515625" style="7" customWidth="1"/>
    <col min="3" max="3" width="94.00390625" style="7" customWidth="1"/>
    <col min="4" max="4" width="6.8515625" style="7" customWidth="1"/>
    <col min="5" max="16384" width="9.140625" style="7" customWidth="1"/>
  </cols>
  <sheetData>
    <row r="1" ht="13.5" thickBot="1"/>
    <row r="2" spans="2:4" ht="12.75">
      <c r="B2" s="8"/>
      <c r="C2" s="9"/>
      <c r="D2" s="10"/>
    </row>
    <row r="3" spans="2:4" ht="116.25" customHeight="1">
      <c r="B3" s="11"/>
      <c r="C3" s="12"/>
      <c r="D3" s="13"/>
    </row>
    <row r="4" spans="2:4" ht="54">
      <c r="B4" s="11"/>
      <c r="C4" s="135" t="s">
        <v>148</v>
      </c>
      <c r="D4" s="13"/>
    </row>
    <row r="5" spans="2:4" ht="12.75">
      <c r="B5" s="11"/>
      <c r="C5" s="12"/>
      <c r="D5" s="13"/>
    </row>
    <row r="6" spans="2:4" ht="57.75" customHeight="1">
      <c r="B6" s="11"/>
      <c r="C6" s="92" t="s">
        <v>149</v>
      </c>
      <c r="D6" s="13"/>
    </row>
    <row r="7" spans="2:4" ht="12.75">
      <c r="B7" s="11"/>
      <c r="C7" s="12"/>
      <c r="D7" s="13"/>
    </row>
    <row r="8" spans="2:4" ht="13.5" thickBot="1">
      <c r="B8" s="17"/>
      <c r="C8" s="18"/>
      <c r="D8" s="19"/>
    </row>
    <row r="9" ht="8.25" customHeight="1"/>
    <row r="10" spans="2:4" ht="121.5" customHeight="1">
      <c r="B10" s="149" t="s">
        <v>151</v>
      </c>
      <c r="C10" s="149"/>
      <c r="D10" s="149"/>
    </row>
    <row r="11" ht="14.25" customHeight="1" thickBot="1"/>
    <row r="12" spans="2:3" ht="23.25" thickBot="1">
      <c r="B12" s="94" t="s">
        <v>97</v>
      </c>
      <c r="C12" s="136" t="s">
        <v>96</v>
      </c>
    </row>
    <row r="13" ht="8.25" customHeight="1" thickBot="1">
      <c r="C13" s="93"/>
    </row>
    <row r="14" spans="2:3" ht="23.25" thickBot="1">
      <c r="B14" s="95" t="s">
        <v>97</v>
      </c>
      <c r="C14" s="137" t="s">
        <v>35</v>
      </c>
    </row>
    <row r="15" ht="7.5" customHeight="1" thickBot="1">
      <c r="C15" s="93"/>
    </row>
    <row r="16" spans="2:3" ht="23.25" thickBot="1">
      <c r="B16" s="96" t="s">
        <v>97</v>
      </c>
      <c r="C16" s="138" t="s">
        <v>150</v>
      </c>
    </row>
    <row r="17" ht="7.5" customHeight="1" thickBot="1">
      <c r="C17" s="93"/>
    </row>
    <row r="18" spans="2:3" ht="23.25" thickBot="1">
      <c r="B18" s="97" t="s">
        <v>97</v>
      </c>
      <c r="C18" s="99" t="s">
        <v>31</v>
      </c>
    </row>
    <row r="19" ht="7.5" customHeight="1" thickBot="1">
      <c r="C19" s="93"/>
    </row>
    <row r="20" spans="2:3" ht="23.25" thickBot="1">
      <c r="B20" s="98" t="s">
        <v>97</v>
      </c>
      <c r="C20" s="100" t="s">
        <v>95</v>
      </c>
    </row>
  </sheetData>
  <sheetProtection password="CF47" sheet="1" objects="1" scenarios="1"/>
  <mergeCells count="1">
    <mergeCell ref="B10:D10"/>
  </mergeCells>
  <hyperlinks>
    <hyperlink ref="C12" location="'SCHEDA AZIENDA'!A1" display="SCHEMA AZIENDA"/>
    <hyperlink ref="C14" location="'INDICATORI AZIENDALI'!A1" display="INDICATORI AZIENDALI"/>
    <hyperlink ref="C16" location="CONTESTO!A1" display="CONTESTO DEL LAVORO"/>
    <hyperlink ref="C18" location="CONTENUTO!A1" display="CONTENUTO DEL LAVORO"/>
    <hyperlink ref="C20" location="RISULTATI!A1" display="IDENTIFICAZIONE DELLA CONDIZIONE DI RISCHIO"/>
  </hyperlinks>
  <printOptions/>
  <pageMargins left="0.75" right="0.75" top="1" bottom="1" header="0.5" footer="0.5"/>
  <pageSetup orientation="landscape" paperSize="9" r:id="rId2"/>
  <headerFooter alignWithMargins="0">
    <oddHeader xml:space="preserve">&amp;C </oddHeader>
  </headerFooter>
  <rowBreaks count="1" manualBreakCount="1">
    <brk id="10" max="255" man="1"/>
  </rowBreaks>
  <drawing r:id="rId1"/>
</worksheet>
</file>

<file path=xl/worksheets/sheet2.xml><?xml version="1.0" encoding="utf-8"?>
<worksheet xmlns="http://schemas.openxmlformats.org/spreadsheetml/2006/main" xmlns:r="http://schemas.openxmlformats.org/officeDocument/2006/relationships">
  <sheetPr codeName="Foglio5">
    <tabColor indexed="47"/>
  </sheetPr>
  <dimension ref="B1:M67"/>
  <sheetViews>
    <sheetView workbookViewId="0" topLeftCell="A45">
      <selection activeCell="E60" sqref="E60"/>
    </sheetView>
  </sheetViews>
  <sheetFormatPr defaultColWidth="9.140625" defaultRowHeight="12.75"/>
  <cols>
    <col min="1" max="1" width="4.7109375" style="37" customWidth="1"/>
    <col min="2" max="2" width="2.7109375" style="7" customWidth="1"/>
    <col min="3" max="3" width="27.28125" style="7" bestFit="1" customWidth="1"/>
    <col min="4" max="4" width="2.8515625" style="7" customWidth="1"/>
    <col min="5" max="5" width="9.140625" style="7" customWidth="1"/>
    <col min="6" max="6" width="19.7109375" style="7" customWidth="1"/>
    <col min="7" max="12" width="9.140625" style="7" customWidth="1"/>
    <col min="13" max="13" width="3.140625" style="7" customWidth="1"/>
    <col min="14" max="34" width="9.140625" style="37" customWidth="1"/>
    <col min="35" max="16384" width="9.140625" style="7" customWidth="1"/>
  </cols>
  <sheetData>
    <row r="1" spans="2:13" ht="13.5" thickBot="1">
      <c r="B1" s="37"/>
      <c r="C1" s="37"/>
      <c r="D1" s="37"/>
      <c r="E1" s="37"/>
      <c r="F1" s="37"/>
      <c r="G1" s="37"/>
      <c r="H1" s="37"/>
      <c r="I1" s="37"/>
      <c r="J1" s="37"/>
      <c r="K1" s="37"/>
      <c r="L1" s="37"/>
      <c r="M1" s="37"/>
    </row>
    <row r="2" spans="2:13" ht="13.5" thickBot="1">
      <c r="B2" s="8"/>
      <c r="C2" s="9"/>
      <c r="D2" s="9"/>
      <c r="E2" s="9"/>
      <c r="F2" s="9"/>
      <c r="G2" s="9"/>
      <c r="H2" s="9"/>
      <c r="I2" s="9"/>
      <c r="J2" s="9"/>
      <c r="K2" s="9"/>
      <c r="L2" s="9"/>
      <c r="M2" s="10"/>
    </row>
    <row r="3" spans="2:13" ht="28.5" customHeight="1" thickBot="1">
      <c r="B3" s="11"/>
      <c r="C3" s="148" t="s">
        <v>96</v>
      </c>
      <c r="D3" s="145"/>
      <c r="E3" s="145"/>
      <c r="F3" s="145"/>
      <c r="G3" s="145"/>
      <c r="H3" s="145"/>
      <c r="I3" s="145"/>
      <c r="J3" s="145"/>
      <c r="K3" s="145"/>
      <c r="L3" s="146"/>
      <c r="M3" s="13"/>
    </row>
    <row r="4" spans="2:13" ht="12.75">
      <c r="B4" s="11"/>
      <c r="C4" s="12"/>
      <c r="D4" s="12"/>
      <c r="E4" s="12"/>
      <c r="F4" s="12"/>
      <c r="G4" s="12"/>
      <c r="H4" s="12"/>
      <c r="I4" s="12"/>
      <c r="J4" s="12"/>
      <c r="K4" s="12"/>
      <c r="L4" s="12"/>
      <c r="M4" s="13"/>
    </row>
    <row r="5" spans="2:13" ht="13.5" thickBot="1">
      <c r="B5" s="11"/>
      <c r="C5" s="12"/>
      <c r="D5" s="12"/>
      <c r="E5" s="81"/>
      <c r="F5" s="81"/>
      <c r="G5" s="81"/>
      <c r="H5" s="81"/>
      <c r="I5" s="81"/>
      <c r="J5" s="81"/>
      <c r="K5" s="81"/>
      <c r="L5" s="81"/>
      <c r="M5" s="13"/>
    </row>
    <row r="6" spans="2:13" ht="18" customHeight="1" thickBot="1">
      <c r="B6" s="159" t="s">
        <v>147</v>
      </c>
      <c r="C6" s="160"/>
      <c r="D6" s="12"/>
      <c r="E6" s="168"/>
      <c r="F6" s="169"/>
      <c r="G6" s="169"/>
      <c r="H6" s="170"/>
      <c r="I6" s="81"/>
      <c r="J6" s="81"/>
      <c r="K6" s="81"/>
      <c r="L6" s="81"/>
      <c r="M6" s="13"/>
    </row>
    <row r="7" spans="2:13" ht="12.75">
      <c r="B7" s="11"/>
      <c r="C7" s="12"/>
      <c r="D7" s="12"/>
      <c r="E7" s="81"/>
      <c r="F7" s="81"/>
      <c r="G7" s="81"/>
      <c r="H7" s="81"/>
      <c r="I7" s="81"/>
      <c r="J7" s="81"/>
      <c r="K7" s="81"/>
      <c r="L7" s="81"/>
      <c r="M7" s="13"/>
    </row>
    <row r="8" spans="2:13" ht="13.5" thickBot="1">
      <c r="B8" s="11"/>
      <c r="C8" s="12"/>
      <c r="D8" s="12"/>
      <c r="E8" s="12"/>
      <c r="F8" s="12"/>
      <c r="G8" s="12"/>
      <c r="H8" s="12"/>
      <c r="I8" s="12"/>
      <c r="J8" s="12"/>
      <c r="K8" s="12"/>
      <c r="L8" s="12"/>
      <c r="M8" s="13"/>
    </row>
    <row r="9" spans="2:13" ht="12.75">
      <c r="B9" s="11"/>
      <c r="C9" s="12"/>
      <c r="D9" s="12"/>
      <c r="E9" s="162"/>
      <c r="F9" s="163"/>
      <c r="G9" s="163"/>
      <c r="H9" s="163"/>
      <c r="I9" s="163"/>
      <c r="J9" s="163"/>
      <c r="K9" s="163"/>
      <c r="L9" s="164"/>
      <c r="M9" s="13"/>
    </row>
    <row r="10" spans="2:13" ht="20.25" customHeight="1" thickBot="1">
      <c r="B10" s="86"/>
      <c r="C10" s="87" t="s">
        <v>146</v>
      </c>
      <c r="D10" s="12"/>
      <c r="E10" s="165"/>
      <c r="F10" s="166"/>
      <c r="G10" s="166"/>
      <c r="H10" s="166"/>
      <c r="I10" s="166"/>
      <c r="J10" s="166"/>
      <c r="K10" s="166"/>
      <c r="L10" s="167"/>
      <c r="M10" s="13"/>
    </row>
    <row r="11" spans="2:13" ht="12.75">
      <c r="B11" s="11"/>
      <c r="C11" s="12"/>
      <c r="D11" s="12"/>
      <c r="E11" s="12"/>
      <c r="F11" s="12"/>
      <c r="G11" s="12"/>
      <c r="H11" s="12"/>
      <c r="I11" s="12"/>
      <c r="J11" s="12"/>
      <c r="K11" s="12"/>
      <c r="L11" s="12"/>
      <c r="M11" s="13"/>
    </row>
    <row r="12" spans="2:13" ht="13.5" thickBot="1">
      <c r="B12" s="11"/>
      <c r="C12" s="12"/>
      <c r="D12" s="12"/>
      <c r="E12" s="12"/>
      <c r="F12" s="12"/>
      <c r="G12" s="12"/>
      <c r="H12" s="12"/>
      <c r="I12" s="12"/>
      <c r="J12" s="12"/>
      <c r="K12" s="12"/>
      <c r="L12" s="12"/>
      <c r="M12" s="13"/>
    </row>
    <row r="13" spans="2:13" ht="12.75">
      <c r="B13" s="11"/>
      <c r="C13" s="12"/>
      <c r="D13" s="12"/>
      <c r="E13" s="147"/>
      <c r="F13" s="171"/>
      <c r="G13" s="171"/>
      <c r="H13" s="171"/>
      <c r="I13" s="171"/>
      <c r="J13" s="171"/>
      <c r="K13" s="171"/>
      <c r="L13" s="172"/>
      <c r="M13" s="13"/>
    </row>
    <row r="14" spans="2:13" ht="12.75">
      <c r="B14" s="11"/>
      <c r="C14" s="87" t="s">
        <v>145</v>
      </c>
      <c r="D14" s="12"/>
      <c r="E14" s="173"/>
      <c r="F14" s="174"/>
      <c r="G14" s="174"/>
      <c r="H14" s="174"/>
      <c r="I14" s="174"/>
      <c r="J14" s="174"/>
      <c r="K14" s="174"/>
      <c r="L14" s="175"/>
      <c r="M14" s="13"/>
    </row>
    <row r="15" spans="2:13" ht="12.75">
      <c r="B15" s="11"/>
      <c r="C15" s="12"/>
      <c r="D15" s="12"/>
      <c r="E15" s="173"/>
      <c r="F15" s="174"/>
      <c r="G15" s="174"/>
      <c r="H15" s="174"/>
      <c r="I15" s="174"/>
      <c r="J15" s="174"/>
      <c r="K15" s="174"/>
      <c r="L15" s="175"/>
      <c r="M15" s="13"/>
    </row>
    <row r="16" spans="2:13" ht="13.5" thickBot="1">
      <c r="B16" s="11"/>
      <c r="C16" s="12"/>
      <c r="D16" s="12"/>
      <c r="E16" s="176"/>
      <c r="F16" s="177"/>
      <c r="G16" s="177"/>
      <c r="H16" s="177"/>
      <c r="I16" s="177"/>
      <c r="J16" s="177"/>
      <c r="K16" s="177"/>
      <c r="L16" s="178"/>
      <c r="M16" s="13"/>
    </row>
    <row r="17" spans="2:13" ht="12.75">
      <c r="B17" s="11"/>
      <c r="C17" s="12"/>
      <c r="D17" s="12"/>
      <c r="E17" s="12"/>
      <c r="F17" s="12"/>
      <c r="G17" s="12"/>
      <c r="H17" s="12"/>
      <c r="I17" s="12"/>
      <c r="J17" s="12"/>
      <c r="K17" s="12"/>
      <c r="L17" s="12"/>
      <c r="M17" s="13"/>
    </row>
    <row r="18" spans="2:13" ht="12.75">
      <c r="B18" s="11"/>
      <c r="C18" s="12"/>
      <c r="D18" s="12"/>
      <c r="E18" s="12"/>
      <c r="F18" s="12"/>
      <c r="G18" s="12"/>
      <c r="H18" s="12"/>
      <c r="I18" s="12"/>
      <c r="J18" s="12"/>
      <c r="K18" s="12"/>
      <c r="L18" s="12"/>
      <c r="M18" s="13"/>
    </row>
    <row r="19" spans="2:13" ht="12.75">
      <c r="B19" s="11"/>
      <c r="C19" s="88" t="s">
        <v>43</v>
      </c>
      <c r="D19" s="12"/>
      <c r="E19" s="12"/>
      <c r="F19" s="12"/>
      <c r="G19" s="12"/>
      <c r="H19" s="12"/>
      <c r="I19" s="12"/>
      <c r="J19" s="12"/>
      <c r="K19" s="12"/>
      <c r="L19" s="12"/>
      <c r="M19" s="13"/>
    </row>
    <row r="20" spans="2:13" ht="13.5" thickBot="1">
      <c r="B20" s="11"/>
      <c r="C20" s="12"/>
      <c r="D20" s="12"/>
      <c r="E20" s="12"/>
      <c r="F20" s="12"/>
      <c r="G20" s="12"/>
      <c r="H20" s="12"/>
      <c r="I20" s="12"/>
      <c r="J20" s="12"/>
      <c r="K20" s="12"/>
      <c r="L20" s="12"/>
      <c r="M20" s="13"/>
    </row>
    <row r="21" spans="2:13" ht="13.5" thickBot="1">
      <c r="B21" s="11"/>
      <c r="C21" s="12"/>
      <c r="D21" s="41"/>
      <c r="E21" s="89" t="s">
        <v>85</v>
      </c>
      <c r="F21" s="12"/>
      <c r="G21" s="161"/>
      <c r="H21" s="161"/>
      <c r="I21" s="161"/>
      <c r="J21" s="161"/>
      <c r="K21" s="161"/>
      <c r="L21" s="161"/>
      <c r="M21" s="13"/>
    </row>
    <row r="22" spans="2:13" ht="13.5" thickBot="1">
      <c r="B22" s="11"/>
      <c r="C22" s="12"/>
      <c r="D22" s="12"/>
      <c r="E22" s="12"/>
      <c r="F22" s="12"/>
      <c r="G22" s="12"/>
      <c r="H22" s="12"/>
      <c r="I22" s="12"/>
      <c r="J22" s="12"/>
      <c r="K22" s="12"/>
      <c r="L22" s="12"/>
      <c r="M22" s="13"/>
    </row>
    <row r="23" spans="2:13" ht="13.5" thickBot="1">
      <c r="B23" s="11"/>
      <c r="C23" s="12"/>
      <c r="D23" s="41"/>
      <c r="E23" s="89" t="s">
        <v>86</v>
      </c>
      <c r="F23" s="12"/>
      <c r="G23" s="161"/>
      <c r="H23" s="161"/>
      <c r="I23" s="161"/>
      <c r="J23" s="161"/>
      <c r="K23" s="161"/>
      <c r="L23" s="161"/>
      <c r="M23" s="13"/>
    </row>
    <row r="24" spans="2:13" ht="13.5" thickBot="1">
      <c r="B24" s="11"/>
      <c r="C24" s="12"/>
      <c r="D24" s="12"/>
      <c r="E24" s="12"/>
      <c r="F24" s="12"/>
      <c r="G24" s="12"/>
      <c r="H24" s="12"/>
      <c r="I24" s="12"/>
      <c r="J24" s="12"/>
      <c r="K24" s="12"/>
      <c r="L24" s="12"/>
      <c r="M24" s="13"/>
    </row>
    <row r="25" spans="2:13" ht="13.5" thickBot="1">
      <c r="B25" s="11"/>
      <c r="C25" s="12"/>
      <c r="D25" s="41"/>
      <c r="E25" s="89" t="s">
        <v>87</v>
      </c>
      <c r="F25" s="12"/>
      <c r="G25" s="161"/>
      <c r="H25" s="161"/>
      <c r="I25" s="161"/>
      <c r="J25" s="161"/>
      <c r="K25" s="161"/>
      <c r="L25" s="161"/>
      <c r="M25" s="13"/>
    </row>
    <row r="26" spans="2:13" ht="13.5" thickBot="1">
      <c r="B26" s="11"/>
      <c r="C26" s="12"/>
      <c r="D26" s="12"/>
      <c r="E26" s="12"/>
      <c r="F26" s="12"/>
      <c r="G26" s="12"/>
      <c r="H26" s="12"/>
      <c r="I26" s="12"/>
      <c r="J26" s="12"/>
      <c r="K26" s="12"/>
      <c r="L26" s="12"/>
      <c r="M26" s="13"/>
    </row>
    <row r="27" spans="2:13" ht="13.5" thickBot="1">
      <c r="B27" s="11"/>
      <c r="C27" s="12"/>
      <c r="D27" s="41"/>
      <c r="E27" s="89" t="s">
        <v>88</v>
      </c>
      <c r="F27" s="12"/>
      <c r="G27" s="161"/>
      <c r="H27" s="161"/>
      <c r="I27" s="161"/>
      <c r="J27" s="161"/>
      <c r="K27" s="161"/>
      <c r="L27" s="161"/>
      <c r="M27" s="13"/>
    </row>
    <row r="28" spans="2:13" ht="12.75">
      <c r="B28" s="11"/>
      <c r="C28" s="12"/>
      <c r="D28" s="12"/>
      <c r="E28" s="12"/>
      <c r="F28" s="12"/>
      <c r="G28" s="12"/>
      <c r="H28" s="12"/>
      <c r="I28" s="12"/>
      <c r="J28" s="12"/>
      <c r="K28" s="12"/>
      <c r="L28" s="12"/>
      <c r="M28" s="13"/>
    </row>
    <row r="29" spans="2:13" ht="12.75">
      <c r="B29" s="11"/>
      <c r="C29" s="12"/>
      <c r="D29" s="12"/>
      <c r="E29" s="12"/>
      <c r="F29" s="12"/>
      <c r="G29" s="12"/>
      <c r="H29" s="12"/>
      <c r="I29" s="12"/>
      <c r="J29" s="12"/>
      <c r="K29" s="12"/>
      <c r="L29" s="12"/>
      <c r="M29" s="13"/>
    </row>
    <row r="30" spans="2:13" ht="12.75">
      <c r="B30" s="11"/>
      <c r="C30" s="12"/>
      <c r="D30" s="12"/>
      <c r="E30" s="12"/>
      <c r="F30" s="12"/>
      <c r="G30" s="12"/>
      <c r="H30" s="12"/>
      <c r="I30" s="12"/>
      <c r="J30" s="12"/>
      <c r="K30" s="12"/>
      <c r="L30" s="12"/>
      <c r="M30" s="13"/>
    </row>
    <row r="31" spans="2:13" ht="13.5" thickBot="1">
      <c r="B31" s="11"/>
      <c r="C31" s="12"/>
      <c r="D31" s="12"/>
      <c r="E31" s="12"/>
      <c r="F31" s="12"/>
      <c r="G31" s="12"/>
      <c r="H31" s="12"/>
      <c r="I31" s="12"/>
      <c r="J31" s="12"/>
      <c r="K31" s="12"/>
      <c r="L31" s="12"/>
      <c r="M31" s="13"/>
    </row>
    <row r="32" spans="2:13" ht="13.5" thickBot="1">
      <c r="B32" s="11"/>
      <c r="C32" s="12"/>
      <c r="D32" s="41"/>
      <c r="E32" s="90" t="s">
        <v>89</v>
      </c>
      <c r="F32" s="12"/>
      <c r="G32" s="161"/>
      <c r="H32" s="161"/>
      <c r="I32" s="161"/>
      <c r="J32" s="161"/>
      <c r="K32" s="161"/>
      <c r="L32" s="161"/>
      <c r="M32" s="13"/>
    </row>
    <row r="33" spans="2:13" ht="13.5" thickBot="1">
      <c r="B33" s="11"/>
      <c r="C33" s="12"/>
      <c r="D33" s="12"/>
      <c r="E33" s="90"/>
      <c r="F33" s="12"/>
      <c r="G33" s="12"/>
      <c r="H33" s="12"/>
      <c r="I33" s="12"/>
      <c r="J33" s="12"/>
      <c r="K33" s="12"/>
      <c r="L33" s="12"/>
      <c r="M33" s="13"/>
    </row>
    <row r="34" spans="2:13" ht="13.5" thickBot="1">
      <c r="B34" s="11"/>
      <c r="C34" s="12"/>
      <c r="D34" s="41"/>
      <c r="E34" s="90" t="s">
        <v>90</v>
      </c>
      <c r="F34" s="12"/>
      <c r="G34" s="161"/>
      <c r="H34" s="161"/>
      <c r="I34" s="161"/>
      <c r="J34" s="161"/>
      <c r="K34" s="161"/>
      <c r="L34" s="161"/>
      <c r="M34" s="13"/>
    </row>
    <row r="35" spans="2:13" ht="13.5" thickBot="1">
      <c r="B35" s="11"/>
      <c r="C35" s="12"/>
      <c r="D35" s="12"/>
      <c r="E35" s="90"/>
      <c r="F35" s="12"/>
      <c r="G35" s="12"/>
      <c r="H35" s="12"/>
      <c r="I35" s="12"/>
      <c r="J35" s="12"/>
      <c r="K35" s="12"/>
      <c r="L35" s="12"/>
      <c r="M35" s="13"/>
    </row>
    <row r="36" spans="2:13" ht="13.5" thickBot="1">
      <c r="B36" s="11"/>
      <c r="C36" s="12"/>
      <c r="D36" s="41"/>
      <c r="E36" s="90" t="s">
        <v>91</v>
      </c>
      <c r="F36" s="12"/>
      <c r="G36" s="161"/>
      <c r="H36" s="161"/>
      <c r="I36" s="161"/>
      <c r="J36" s="161"/>
      <c r="K36" s="161"/>
      <c r="L36" s="161"/>
      <c r="M36" s="13"/>
    </row>
    <row r="37" spans="2:13" ht="13.5" thickBot="1">
      <c r="B37" s="11"/>
      <c r="C37" s="12"/>
      <c r="D37" s="12"/>
      <c r="E37" s="90"/>
      <c r="F37" s="12"/>
      <c r="G37" s="12"/>
      <c r="H37" s="12"/>
      <c r="I37" s="12"/>
      <c r="J37" s="12"/>
      <c r="K37" s="12"/>
      <c r="L37" s="12"/>
      <c r="M37" s="13"/>
    </row>
    <row r="38" spans="2:13" ht="13.5" thickBot="1">
      <c r="B38" s="11"/>
      <c r="C38" s="12"/>
      <c r="D38" s="41"/>
      <c r="E38" s="90" t="s">
        <v>92</v>
      </c>
      <c r="F38" s="12"/>
      <c r="G38" s="161"/>
      <c r="H38" s="161"/>
      <c r="I38" s="161"/>
      <c r="J38" s="161"/>
      <c r="K38" s="161"/>
      <c r="L38" s="161"/>
      <c r="M38" s="13"/>
    </row>
    <row r="39" spans="2:13" ht="13.5" thickBot="1">
      <c r="B39" s="11"/>
      <c r="C39" s="12"/>
      <c r="D39" s="12"/>
      <c r="E39" s="90"/>
      <c r="F39" s="12"/>
      <c r="G39" s="12"/>
      <c r="H39" s="12"/>
      <c r="I39" s="12"/>
      <c r="J39" s="12"/>
      <c r="K39" s="12"/>
      <c r="L39" s="12"/>
      <c r="M39" s="13"/>
    </row>
    <row r="40" spans="2:13" ht="13.5" thickBot="1">
      <c r="B40" s="11"/>
      <c r="C40" s="12"/>
      <c r="D40" s="41"/>
      <c r="E40" s="90" t="s">
        <v>93</v>
      </c>
      <c r="F40" s="12"/>
      <c r="G40" s="161"/>
      <c r="H40" s="161"/>
      <c r="I40" s="161"/>
      <c r="J40" s="161"/>
      <c r="K40" s="161"/>
      <c r="L40" s="161"/>
      <c r="M40" s="13"/>
    </row>
    <row r="41" spans="2:13" ht="12.75">
      <c r="B41" s="11"/>
      <c r="C41" s="12"/>
      <c r="D41" s="12"/>
      <c r="E41" s="12"/>
      <c r="F41" s="12"/>
      <c r="G41" s="12"/>
      <c r="H41" s="12"/>
      <c r="I41" s="12"/>
      <c r="J41" s="12"/>
      <c r="K41" s="12"/>
      <c r="L41" s="12"/>
      <c r="M41" s="13"/>
    </row>
    <row r="42" spans="2:13" ht="12.75">
      <c r="B42" s="11"/>
      <c r="C42" s="12" t="s">
        <v>94</v>
      </c>
      <c r="D42" s="12"/>
      <c r="E42" s="12"/>
      <c r="F42" s="12"/>
      <c r="G42" s="12"/>
      <c r="H42" s="12"/>
      <c r="I42" s="12"/>
      <c r="J42" s="12"/>
      <c r="K42" s="12"/>
      <c r="L42" s="12"/>
      <c r="M42" s="13"/>
    </row>
    <row r="43" spans="2:13" ht="12.75">
      <c r="B43" s="11"/>
      <c r="C43" s="12"/>
      <c r="D43" s="12"/>
      <c r="E43" s="12"/>
      <c r="F43" s="12"/>
      <c r="G43" s="12"/>
      <c r="H43" s="12"/>
      <c r="I43" s="12"/>
      <c r="J43" s="12"/>
      <c r="K43" s="12"/>
      <c r="L43" s="12"/>
      <c r="M43" s="13"/>
    </row>
    <row r="44" spans="2:13" ht="12.75">
      <c r="B44" s="11"/>
      <c r="C44" s="150"/>
      <c r="D44" s="151"/>
      <c r="E44" s="151"/>
      <c r="F44" s="151"/>
      <c r="G44" s="151"/>
      <c r="H44" s="151"/>
      <c r="I44" s="151"/>
      <c r="J44" s="151"/>
      <c r="K44" s="151"/>
      <c r="L44" s="152"/>
      <c r="M44" s="13"/>
    </row>
    <row r="45" spans="2:13" ht="12.75">
      <c r="B45" s="11"/>
      <c r="C45" s="153"/>
      <c r="D45" s="154"/>
      <c r="E45" s="154"/>
      <c r="F45" s="154"/>
      <c r="G45" s="154"/>
      <c r="H45" s="154"/>
      <c r="I45" s="154"/>
      <c r="J45" s="154"/>
      <c r="K45" s="154"/>
      <c r="L45" s="155"/>
      <c r="M45" s="13"/>
    </row>
    <row r="46" spans="2:13" ht="12.75">
      <c r="B46" s="11"/>
      <c r="C46" s="153"/>
      <c r="D46" s="154"/>
      <c r="E46" s="154"/>
      <c r="F46" s="154"/>
      <c r="G46" s="154"/>
      <c r="H46" s="154"/>
      <c r="I46" s="154"/>
      <c r="J46" s="154"/>
      <c r="K46" s="154"/>
      <c r="L46" s="155"/>
      <c r="M46" s="13"/>
    </row>
    <row r="47" spans="2:13" ht="12.75">
      <c r="B47" s="11"/>
      <c r="C47" s="153"/>
      <c r="D47" s="154"/>
      <c r="E47" s="154"/>
      <c r="F47" s="154"/>
      <c r="G47" s="154"/>
      <c r="H47" s="154"/>
      <c r="I47" s="154"/>
      <c r="J47" s="154"/>
      <c r="K47" s="154"/>
      <c r="L47" s="155"/>
      <c r="M47" s="13"/>
    </row>
    <row r="48" spans="2:13" ht="12.75">
      <c r="B48" s="11"/>
      <c r="C48" s="153"/>
      <c r="D48" s="154"/>
      <c r="E48" s="154"/>
      <c r="F48" s="154"/>
      <c r="G48" s="154"/>
      <c r="H48" s="154"/>
      <c r="I48" s="154"/>
      <c r="J48" s="154"/>
      <c r="K48" s="154"/>
      <c r="L48" s="155"/>
      <c r="M48" s="13"/>
    </row>
    <row r="49" spans="2:13" ht="12.75">
      <c r="B49" s="11"/>
      <c r="C49" s="153"/>
      <c r="D49" s="154"/>
      <c r="E49" s="154"/>
      <c r="F49" s="154"/>
      <c r="G49" s="154"/>
      <c r="H49" s="154"/>
      <c r="I49" s="154"/>
      <c r="J49" s="154"/>
      <c r="K49" s="154"/>
      <c r="L49" s="155"/>
      <c r="M49" s="13"/>
    </row>
    <row r="50" spans="2:13" ht="12.75">
      <c r="B50" s="11"/>
      <c r="C50" s="153"/>
      <c r="D50" s="154"/>
      <c r="E50" s="154"/>
      <c r="F50" s="154"/>
      <c r="G50" s="154"/>
      <c r="H50" s="154"/>
      <c r="I50" s="154"/>
      <c r="J50" s="154"/>
      <c r="K50" s="154"/>
      <c r="L50" s="155"/>
      <c r="M50" s="13"/>
    </row>
    <row r="51" spans="2:13" ht="12.75">
      <c r="B51" s="11"/>
      <c r="C51" s="156"/>
      <c r="D51" s="157"/>
      <c r="E51" s="157"/>
      <c r="F51" s="157"/>
      <c r="G51" s="157"/>
      <c r="H51" s="157"/>
      <c r="I51" s="157"/>
      <c r="J51" s="157"/>
      <c r="K51" s="157"/>
      <c r="L51" s="158"/>
      <c r="M51" s="13"/>
    </row>
    <row r="52" spans="2:13" ht="12.75">
      <c r="B52" s="11"/>
      <c r="C52" s="12"/>
      <c r="D52" s="12"/>
      <c r="E52" s="12"/>
      <c r="F52" s="12"/>
      <c r="G52" s="12"/>
      <c r="H52" s="12"/>
      <c r="I52" s="12"/>
      <c r="J52" s="12"/>
      <c r="K52" s="12"/>
      <c r="L52" s="12"/>
      <c r="M52" s="13"/>
    </row>
    <row r="53" spans="2:13" ht="13.5" thickBot="1">
      <c r="B53" s="17"/>
      <c r="C53" s="18"/>
      <c r="D53" s="18"/>
      <c r="E53" s="18"/>
      <c r="F53" s="18"/>
      <c r="G53" s="18"/>
      <c r="H53" s="18"/>
      <c r="I53" s="18"/>
      <c r="J53" s="18"/>
      <c r="K53" s="18"/>
      <c r="L53" s="18"/>
      <c r="M53" s="19"/>
    </row>
    <row r="54" spans="2:13" ht="25.5" customHeight="1" thickBot="1">
      <c r="B54" s="37"/>
      <c r="C54" s="37"/>
      <c r="D54" s="37"/>
      <c r="E54" s="37"/>
      <c r="F54" s="37"/>
      <c r="G54" s="37"/>
      <c r="H54" s="37"/>
      <c r="I54" s="37"/>
      <c r="J54" s="37"/>
      <c r="K54" s="37"/>
      <c r="L54" s="37"/>
      <c r="M54" s="37"/>
    </row>
    <row r="55" spans="2:13" ht="13.5" thickBot="1">
      <c r="B55" s="8"/>
      <c r="C55" s="9"/>
      <c r="D55" s="9"/>
      <c r="E55" s="9"/>
      <c r="F55" s="9"/>
      <c r="G55" s="9"/>
      <c r="H55" s="9"/>
      <c r="I55" s="10"/>
      <c r="J55" s="37"/>
      <c r="K55" s="37"/>
      <c r="L55" s="37"/>
      <c r="M55" s="37"/>
    </row>
    <row r="56" spans="2:13" ht="23.25" customHeight="1" thickBot="1">
      <c r="B56" s="11"/>
      <c r="C56" s="110" t="s">
        <v>97</v>
      </c>
      <c r="D56" s="111"/>
      <c r="E56" s="124" t="s">
        <v>99</v>
      </c>
      <c r="F56" s="113"/>
      <c r="G56" s="113"/>
      <c r="H56" s="113"/>
      <c r="I56" s="13"/>
      <c r="J56" s="37"/>
      <c r="K56" s="37"/>
      <c r="L56" s="37"/>
      <c r="M56" s="37"/>
    </row>
    <row r="57" spans="2:13" ht="13.5" thickBot="1">
      <c r="B57" s="11"/>
      <c r="C57" s="12"/>
      <c r="D57" s="12"/>
      <c r="E57" s="12"/>
      <c r="F57" s="12"/>
      <c r="G57" s="12"/>
      <c r="H57" s="12"/>
      <c r="I57" s="13"/>
      <c r="J57" s="37"/>
      <c r="K57" s="37"/>
      <c r="L57" s="37"/>
      <c r="M57" s="37"/>
    </row>
    <row r="58" spans="2:13" ht="23.25" thickBot="1">
      <c r="B58" s="11"/>
      <c r="C58" s="94" t="s">
        <v>97</v>
      </c>
      <c r="D58" s="105"/>
      <c r="E58" s="139" t="s">
        <v>96</v>
      </c>
      <c r="F58" s="115"/>
      <c r="G58" s="115"/>
      <c r="H58" s="115"/>
      <c r="I58" s="13"/>
      <c r="J58" s="37"/>
      <c r="K58" s="37"/>
      <c r="L58" s="37"/>
      <c r="M58" s="37"/>
    </row>
    <row r="59" spans="2:13" ht="13.5" thickBot="1">
      <c r="B59" s="11"/>
      <c r="C59" s="12"/>
      <c r="D59" s="85"/>
      <c r="E59" s="12"/>
      <c r="F59" s="12"/>
      <c r="G59" s="12"/>
      <c r="H59" s="12"/>
      <c r="I59" s="13"/>
      <c r="J59" s="37"/>
      <c r="K59" s="37"/>
      <c r="L59" s="37"/>
      <c r="M59" s="37"/>
    </row>
    <row r="60" spans="2:13" ht="23.25" thickBot="1">
      <c r="B60" s="11"/>
      <c r="C60" s="95" t="s">
        <v>97</v>
      </c>
      <c r="D60" s="106"/>
      <c r="E60" s="140" t="s">
        <v>35</v>
      </c>
      <c r="F60" s="116"/>
      <c r="G60" s="116"/>
      <c r="H60" s="116"/>
      <c r="I60" s="13"/>
      <c r="J60" s="37"/>
      <c r="K60" s="37"/>
      <c r="L60" s="37"/>
      <c r="M60" s="37"/>
    </row>
    <row r="61" spans="2:13" ht="13.5" thickBot="1">
      <c r="B61" s="11"/>
      <c r="C61" s="12"/>
      <c r="D61" s="85"/>
      <c r="E61" s="12"/>
      <c r="F61" s="12"/>
      <c r="G61" s="12"/>
      <c r="H61" s="12"/>
      <c r="I61" s="13"/>
      <c r="J61" s="37"/>
      <c r="K61" s="37"/>
      <c r="L61" s="37"/>
      <c r="M61" s="37"/>
    </row>
    <row r="62" spans="2:13" ht="23.25" thickBot="1">
      <c r="B62" s="11"/>
      <c r="C62" s="96" t="s">
        <v>97</v>
      </c>
      <c r="D62" s="107"/>
      <c r="E62" s="141" t="s">
        <v>150</v>
      </c>
      <c r="F62" s="117"/>
      <c r="G62" s="117"/>
      <c r="H62" s="117"/>
      <c r="I62" s="13"/>
      <c r="J62" s="37"/>
      <c r="K62" s="37"/>
      <c r="L62" s="37"/>
      <c r="M62" s="37"/>
    </row>
    <row r="63" spans="2:13" ht="13.5" thickBot="1">
      <c r="B63" s="11"/>
      <c r="C63" s="12"/>
      <c r="D63" s="85"/>
      <c r="E63" s="12"/>
      <c r="F63" s="12"/>
      <c r="G63" s="12"/>
      <c r="H63" s="12"/>
      <c r="I63" s="13"/>
      <c r="J63" s="37"/>
      <c r="K63" s="37"/>
      <c r="L63" s="37"/>
      <c r="M63" s="37"/>
    </row>
    <row r="64" spans="2:13" ht="23.25" thickBot="1">
      <c r="B64" s="11"/>
      <c r="C64" s="97" t="s">
        <v>97</v>
      </c>
      <c r="D64" s="108"/>
      <c r="E64" s="125" t="s">
        <v>31</v>
      </c>
      <c r="F64" s="119"/>
      <c r="G64" s="119"/>
      <c r="H64" s="119"/>
      <c r="I64" s="13"/>
      <c r="J64" s="37"/>
      <c r="K64" s="37"/>
      <c r="L64" s="37"/>
      <c r="M64" s="37"/>
    </row>
    <row r="65" spans="2:9" s="37" customFormat="1" ht="13.5" thickBot="1">
      <c r="B65" s="11"/>
      <c r="C65" s="12"/>
      <c r="D65" s="85"/>
      <c r="E65" s="12"/>
      <c r="F65" s="12"/>
      <c r="G65" s="12"/>
      <c r="H65" s="12"/>
      <c r="I65" s="13"/>
    </row>
    <row r="66" spans="2:9" s="37" customFormat="1" ht="23.25" thickBot="1">
      <c r="B66" s="11"/>
      <c r="C66" s="98" t="s">
        <v>97</v>
      </c>
      <c r="D66" s="109"/>
      <c r="E66" s="126" t="s">
        <v>95</v>
      </c>
      <c r="F66" s="121"/>
      <c r="G66" s="121"/>
      <c r="H66" s="121"/>
      <c r="I66" s="13"/>
    </row>
    <row r="67" spans="2:9" s="37" customFormat="1" ht="13.5" thickBot="1">
      <c r="B67" s="17"/>
      <c r="C67" s="18"/>
      <c r="D67" s="18"/>
      <c r="E67" s="18"/>
      <c r="F67" s="18"/>
      <c r="G67" s="18"/>
      <c r="H67" s="18"/>
      <c r="I67" s="19"/>
    </row>
    <row r="68" s="37" customFormat="1" ht="12.75"/>
    <row r="69" s="37" customFormat="1" ht="12.75"/>
    <row r="70" s="37" customFormat="1" ht="12.75"/>
    <row r="71" s="37" customFormat="1" ht="12.75"/>
    <row r="72" s="37" customFormat="1" ht="12.75"/>
    <row r="73" s="37" customFormat="1" ht="12.75"/>
    <row r="74" s="37" customFormat="1" ht="12.75"/>
    <row r="75" s="37" customFormat="1" ht="12.75"/>
    <row r="76" s="37" customFormat="1" ht="12.75"/>
    <row r="77" s="37" customFormat="1" ht="12.75"/>
    <row r="78" s="37" customFormat="1" ht="12.75"/>
    <row r="79" s="37" customFormat="1" ht="12.75"/>
    <row r="80" s="37" customFormat="1" ht="12.75"/>
    <row r="81" s="37" customFormat="1" ht="12.75"/>
    <row r="82" s="37" customFormat="1" ht="12.75"/>
    <row r="83" s="37" customFormat="1" ht="12.75"/>
    <row r="84" s="37" customFormat="1" ht="12.75"/>
    <row r="85" s="37" customFormat="1" ht="12.75"/>
    <row r="86" s="37" customFormat="1" ht="12.75"/>
    <row r="87" s="37" customFormat="1" ht="12.75"/>
    <row r="88" s="37" customFormat="1" ht="12.75"/>
    <row r="89" s="37" customFormat="1" ht="12.75"/>
    <row r="90" s="37" customFormat="1" ht="12.75"/>
    <row r="91" s="37" customFormat="1" ht="12.75"/>
    <row r="92" s="37" customFormat="1" ht="12.75"/>
    <row r="93" s="37" customFormat="1" ht="12.75"/>
    <row r="94" s="37" customFormat="1" ht="12.75"/>
    <row r="95" s="37" customFormat="1" ht="12.75"/>
    <row r="96" s="37" customFormat="1" ht="12.75"/>
    <row r="97" s="37" customFormat="1" ht="12.75"/>
    <row r="98" s="37" customFormat="1" ht="12.75"/>
    <row r="99" s="37" customFormat="1" ht="12.75"/>
    <row r="100" s="37" customFormat="1" ht="12.75"/>
    <row r="101" s="37" customFormat="1" ht="12.75"/>
    <row r="102" s="37" customFormat="1" ht="12.75"/>
    <row r="103" s="37" customFormat="1" ht="12.75"/>
    <row r="104" s="37" customFormat="1" ht="12.75"/>
    <row r="105" s="37" customFormat="1" ht="12.75"/>
    <row r="106" s="37" customFormat="1" ht="12.75"/>
    <row r="107" s="37" customFormat="1" ht="12.75"/>
    <row r="108" s="37" customFormat="1" ht="12.75"/>
    <row r="109" s="37" customFormat="1" ht="12.75"/>
    <row r="110" s="37" customFormat="1" ht="12.75"/>
    <row r="111" s="37" customFormat="1" ht="12.75"/>
    <row r="112"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row r="122" s="37" customFormat="1" ht="12.75"/>
    <row r="123" s="37" customFormat="1" ht="12.75"/>
    <row r="124" s="37" customFormat="1" ht="12.75"/>
    <row r="125" s="37" customFormat="1" ht="12.75"/>
    <row r="126" s="37" customFormat="1" ht="12.75"/>
    <row r="127" s="37" customFormat="1" ht="12.75"/>
    <row r="128" s="37" customFormat="1" ht="12.75"/>
    <row r="129" s="37" customFormat="1" ht="12.75"/>
    <row r="130" s="37" customFormat="1" ht="12.75"/>
    <row r="131" s="37" customFormat="1" ht="12.75"/>
    <row r="132" s="37" customFormat="1" ht="12.75"/>
    <row r="133" s="37" customFormat="1" ht="12.75"/>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row r="215" s="37" customFormat="1" ht="12.75"/>
    <row r="216" s="37" customFormat="1" ht="12.75"/>
    <row r="217" s="37" customFormat="1" ht="12.75"/>
    <row r="218" s="37" customFormat="1" ht="12.75"/>
    <row r="219" s="37" customFormat="1" ht="12.75"/>
    <row r="220" s="37" customFormat="1" ht="12.75"/>
    <row r="221" s="37" customFormat="1" ht="12.75"/>
    <row r="222" s="37" customFormat="1" ht="12.75"/>
    <row r="223" s="37" customFormat="1" ht="12.75"/>
    <row r="224" s="37" customFormat="1" ht="12.75"/>
    <row r="225" s="37" customFormat="1" ht="12.75"/>
    <row r="226" s="37" customFormat="1" ht="12.75"/>
    <row r="227" s="37" customFormat="1" ht="12.75"/>
    <row r="228" s="37" customFormat="1" ht="12.75"/>
    <row r="229" s="37" customFormat="1" ht="12.75"/>
    <row r="230" s="37" customFormat="1" ht="12.75"/>
    <row r="231" s="37" customFormat="1" ht="12.75"/>
    <row r="232" s="37" customFormat="1" ht="12.75"/>
    <row r="233" s="37" customFormat="1" ht="12.75"/>
    <row r="234" s="37" customFormat="1" ht="12.75"/>
    <row r="235" s="37" customFormat="1" ht="12.75"/>
    <row r="236" s="37" customFormat="1" ht="12.75"/>
    <row r="237" s="37" customFormat="1" ht="12.75"/>
    <row r="238" s="37" customFormat="1" ht="12.75"/>
    <row r="239" s="37" customFormat="1" ht="12.75"/>
    <row r="240" s="37" customFormat="1" ht="12.75"/>
    <row r="241" s="37" customFormat="1" ht="12.75"/>
    <row r="242" s="37" customFormat="1" ht="12.75"/>
    <row r="243" s="37" customFormat="1" ht="12.75"/>
    <row r="244" s="37" customFormat="1" ht="12.75"/>
    <row r="245" s="37" customFormat="1" ht="12.75"/>
    <row r="246" s="37" customFormat="1" ht="12.75"/>
    <row r="247" s="37" customFormat="1" ht="12.75"/>
    <row r="248" s="37" customFormat="1" ht="12.75"/>
    <row r="249" s="37" customFormat="1" ht="12.75"/>
    <row r="250" s="37" customFormat="1" ht="12.75"/>
    <row r="251" s="37" customFormat="1" ht="12.75"/>
    <row r="252" s="37" customFormat="1" ht="12.75"/>
    <row r="253" s="37" customFormat="1" ht="12.75"/>
    <row r="254" s="37" customFormat="1" ht="12.75"/>
    <row r="255" s="37" customFormat="1" ht="12.75"/>
    <row r="256" s="37" customFormat="1" ht="12.75"/>
    <row r="257" s="37" customFormat="1" ht="12.75"/>
    <row r="258" s="37" customFormat="1" ht="12.75"/>
    <row r="259" s="37" customFormat="1" ht="12.75"/>
    <row r="260" s="37" customFormat="1" ht="12.75"/>
    <row r="261" s="37" customFormat="1" ht="12.75"/>
    <row r="262" s="37" customFormat="1" ht="12.75"/>
    <row r="263" s="37" customFormat="1" ht="12.75"/>
    <row r="264" s="37" customFormat="1" ht="12.75"/>
    <row r="265" s="37" customFormat="1" ht="12.75"/>
    <row r="266" s="37" customFormat="1" ht="12.75"/>
    <row r="267" s="37" customFormat="1" ht="12.75"/>
    <row r="268" s="37" customFormat="1" ht="12.75"/>
    <row r="269" s="37" customFormat="1" ht="12.75"/>
    <row r="270" s="37" customFormat="1" ht="12.75"/>
    <row r="271" s="37" customFormat="1" ht="12.75"/>
    <row r="272" s="37" customFormat="1" ht="12.75"/>
    <row r="273" s="37" customFormat="1" ht="12.75"/>
    <row r="274" s="37" customFormat="1" ht="12.75"/>
    <row r="275" s="37" customFormat="1" ht="12.75"/>
    <row r="276" s="37" customFormat="1" ht="12.75"/>
    <row r="277" s="37" customFormat="1" ht="12.75"/>
    <row r="278" s="37" customFormat="1" ht="12.75"/>
    <row r="279" s="37" customFormat="1" ht="12.75"/>
    <row r="280" s="37" customFormat="1" ht="12.75"/>
    <row r="281" s="37" customFormat="1" ht="12.75"/>
    <row r="282" s="37" customFormat="1" ht="12.75"/>
    <row r="283" s="37" customFormat="1" ht="12.75"/>
    <row r="284" s="37" customFormat="1" ht="12.75"/>
    <row r="285" s="37" customFormat="1" ht="12.75"/>
    <row r="286" s="37" customFormat="1" ht="12.75"/>
    <row r="287" s="37" customFormat="1" ht="12.75"/>
    <row r="288" s="37" customFormat="1" ht="12.75"/>
    <row r="289" s="37" customFormat="1" ht="12.75"/>
    <row r="290" s="37" customFormat="1" ht="12.75"/>
    <row r="291" s="37" customFormat="1" ht="12.75"/>
    <row r="292" s="37" customFormat="1" ht="12.75"/>
    <row r="293" s="37" customFormat="1" ht="12.75"/>
    <row r="294" s="37" customFormat="1" ht="12.75"/>
    <row r="295" s="37" customFormat="1" ht="12.75"/>
    <row r="296" s="37" customFormat="1" ht="12.75"/>
    <row r="297" s="37" customFormat="1" ht="12.75"/>
    <row r="298" s="37" customFormat="1" ht="12.75"/>
    <row r="299" s="37" customFormat="1" ht="12.75"/>
    <row r="300" s="37" customFormat="1" ht="12.75"/>
    <row r="301" s="37" customFormat="1" ht="12.75"/>
    <row r="302" s="37" customFormat="1" ht="12.75"/>
    <row r="303" s="37" customFormat="1" ht="12.75"/>
    <row r="304" s="37" customFormat="1" ht="12.75"/>
    <row r="305" s="37" customFormat="1" ht="12.75"/>
    <row r="306" s="37" customFormat="1" ht="12.75"/>
    <row r="307" s="37" customFormat="1" ht="12.75"/>
    <row r="308" s="37" customFormat="1" ht="12.75"/>
    <row r="309" s="37" customFormat="1" ht="12.75"/>
    <row r="310" s="37" customFormat="1" ht="12.75"/>
    <row r="311" s="37" customFormat="1" ht="12.75"/>
    <row r="312" s="37" customFormat="1" ht="12.75"/>
    <row r="313" s="37" customFormat="1" ht="12.75"/>
    <row r="314" s="37" customFormat="1" ht="12.75"/>
    <row r="315" s="37" customFormat="1" ht="12.75"/>
    <row r="316" s="37" customFormat="1" ht="12.75"/>
    <row r="317" s="37" customFormat="1" ht="12.75"/>
    <row r="318" s="37" customFormat="1" ht="12.75"/>
    <row r="319" s="37" customFormat="1" ht="12.75"/>
    <row r="320" s="37" customFormat="1" ht="12.75"/>
    <row r="321" s="37" customFormat="1" ht="12.75"/>
  </sheetData>
  <sheetProtection/>
  <protectedRanges>
    <protectedRange sqref="E6:H6" name="Intervallo3"/>
    <protectedRange sqref="E5 E10 E13 D21 D23 D25 D27 G21 G23 G25 G27 D32 D34 D36 D38 D40 C44 G32 G34 G36 G38 G40" name="Intervallo1"/>
    <protectedRange sqref="E9" name="Intervallo2"/>
  </protectedRanges>
  <mergeCells count="15">
    <mergeCell ref="C3:L3"/>
    <mergeCell ref="G21:L21"/>
    <mergeCell ref="G23:L23"/>
    <mergeCell ref="G25:L25"/>
    <mergeCell ref="E13:L16"/>
    <mergeCell ref="C44:L51"/>
    <mergeCell ref="B6:C6"/>
    <mergeCell ref="G36:L36"/>
    <mergeCell ref="G38:L38"/>
    <mergeCell ref="G40:L40"/>
    <mergeCell ref="G27:L27"/>
    <mergeCell ref="G32:L32"/>
    <mergeCell ref="G34:L34"/>
    <mergeCell ref="E9:L10"/>
    <mergeCell ref="E6:H6"/>
  </mergeCells>
  <hyperlinks>
    <hyperlink ref="E56" location="'PRIMA PAGINA'!A1" display="PAGINA INIZIALE"/>
    <hyperlink ref="E58" location="'SCHEDA AZIENDA'!A1" display="SCHEMA AZIENDA"/>
    <hyperlink ref="E60" location="'INDICATORI AZIENDALI'!A1" display="INDICATORI AZIENDALI"/>
    <hyperlink ref="E62" location="CONTESTO!A1" display="CONTESTO DEL LAVORO"/>
    <hyperlink ref="E64" location="CONTENUTO!A1" display="CONTENUTO DEL LAVORO"/>
    <hyperlink ref="E66" location="RISULTATI!A1" display="IDENTIFICAZIONE DELLA CONDIZIONE DI RISCHIO"/>
  </hyperlinks>
  <printOptions/>
  <pageMargins left="0.2362204724409449" right="0.2362204724409449" top="0.984251968503937" bottom="0.984251968503937" header="0.5118110236220472" footer="0.5118110236220472"/>
  <pageSetup orientation="portrait" paperSize="9" scale="80" r:id="rId1"/>
  <headerFooter alignWithMargins="0">
    <oddHeader xml:space="preserve">&amp;CLa valutazione dello stress lavoro-correlato </oddHeader>
  </headerFooter>
</worksheet>
</file>

<file path=xl/worksheets/sheet3.xml><?xml version="1.0" encoding="utf-8"?>
<worksheet xmlns="http://schemas.openxmlformats.org/spreadsheetml/2006/main" xmlns:r="http://schemas.openxmlformats.org/officeDocument/2006/relationships">
  <sheetPr codeName="Foglio1">
    <tabColor indexed="42"/>
  </sheetPr>
  <dimension ref="A1:Z66"/>
  <sheetViews>
    <sheetView tabSelected="1" zoomScale="85" zoomScaleNormal="85" workbookViewId="0" topLeftCell="A1">
      <selection activeCell="A1" sqref="A1"/>
    </sheetView>
  </sheetViews>
  <sheetFormatPr defaultColWidth="9.140625" defaultRowHeight="12.75"/>
  <cols>
    <col min="1" max="1" width="1.7109375" style="7" customWidth="1"/>
    <col min="2" max="2" width="3.140625" style="7" customWidth="1"/>
    <col min="3" max="3" width="7.00390625" style="7" customWidth="1"/>
    <col min="4" max="4" width="51.28125" style="7" customWidth="1"/>
    <col min="5" max="5" width="2.00390625" style="7" customWidth="1"/>
    <col min="6" max="6" width="9.7109375" style="7" customWidth="1"/>
    <col min="7" max="7" width="2.00390625" style="7" hidden="1" customWidth="1"/>
    <col min="8" max="8" width="9.7109375" style="7" customWidth="1"/>
    <col min="9" max="9" width="2.00390625" style="7" hidden="1" customWidth="1"/>
    <col min="10" max="10" width="9.421875" style="7" customWidth="1"/>
    <col min="11" max="11" width="2.140625" style="7" customWidth="1"/>
    <col min="12" max="12" width="11.57421875" style="7" customWidth="1"/>
    <col min="13" max="16" width="5.421875" style="7" hidden="1" customWidth="1"/>
    <col min="17" max="17" width="3.57421875" style="7" customWidth="1"/>
    <col min="18" max="18" width="5.421875" style="7" hidden="1" customWidth="1"/>
    <col min="19" max="19" width="13.421875" style="7" hidden="1" customWidth="1"/>
    <col min="20" max="20" width="13.140625" style="7" customWidth="1"/>
    <col min="21" max="21" width="13.8515625" style="7" customWidth="1"/>
    <col min="22" max="22" width="13.140625" style="7" customWidth="1"/>
    <col min="23" max="23" width="2.140625" style="7" customWidth="1"/>
    <col min="24" max="16384" width="9.140625" style="7" customWidth="1"/>
  </cols>
  <sheetData>
    <row r="1" spans="1:26" ht="13.5" thickBot="1">
      <c r="A1" s="37"/>
      <c r="B1" s="37"/>
      <c r="C1" s="37"/>
      <c r="D1" s="37"/>
      <c r="E1" s="37"/>
      <c r="F1" s="37"/>
      <c r="G1" s="37"/>
      <c r="H1" s="37"/>
      <c r="I1" s="37"/>
      <c r="J1" s="37"/>
      <c r="K1" s="37"/>
      <c r="L1" s="37"/>
      <c r="M1" s="37"/>
      <c r="N1" s="37"/>
      <c r="O1" s="37"/>
      <c r="P1" s="37"/>
      <c r="Q1" s="37"/>
      <c r="R1" s="37"/>
      <c r="S1" s="37"/>
      <c r="T1" s="37"/>
      <c r="U1" s="37"/>
      <c r="V1" s="37"/>
      <c r="W1" s="37"/>
      <c r="X1" s="37"/>
      <c r="Y1" s="37"/>
      <c r="Z1" s="37"/>
    </row>
    <row r="2" spans="1:26" ht="27.75" customHeight="1" thickBot="1">
      <c r="A2" s="37"/>
      <c r="B2" s="179" t="s">
        <v>35</v>
      </c>
      <c r="C2" s="180"/>
      <c r="D2" s="180"/>
      <c r="E2" s="180"/>
      <c r="F2" s="180"/>
      <c r="G2" s="180"/>
      <c r="H2" s="180"/>
      <c r="I2" s="180"/>
      <c r="J2" s="180"/>
      <c r="K2" s="180"/>
      <c r="L2" s="180"/>
      <c r="M2" s="180"/>
      <c r="N2" s="180"/>
      <c r="O2" s="180"/>
      <c r="P2" s="180"/>
      <c r="Q2" s="180"/>
      <c r="R2" s="180"/>
      <c r="S2" s="180"/>
      <c r="T2" s="180"/>
      <c r="U2" s="180"/>
      <c r="V2" s="180"/>
      <c r="W2" s="181"/>
      <c r="X2" s="37"/>
      <c r="Y2" s="37"/>
      <c r="Z2" s="37"/>
    </row>
    <row r="3" spans="1:26" ht="13.5" thickBot="1">
      <c r="A3" s="37"/>
      <c r="B3" s="37"/>
      <c r="C3" s="37"/>
      <c r="D3" s="37"/>
      <c r="E3" s="37"/>
      <c r="F3" s="37"/>
      <c r="G3" s="37"/>
      <c r="H3" s="37"/>
      <c r="I3" s="37"/>
      <c r="J3" s="37"/>
      <c r="K3" s="37"/>
      <c r="L3" s="37"/>
      <c r="M3" s="37"/>
      <c r="N3" s="37"/>
      <c r="O3" s="37"/>
      <c r="P3" s="37"/>
      <c r="Q3" s="37"/>
      <c r="R3" s="37"/>
      <c r="S3" s="37"/>
      <c r="T3" s="37"/>
      <c r="U3" s="37"/>
      <c r="V3" s="37"/>
      <c r="W3" s="37"/>
      <c r="X3" s="37"/>
      <c r="Y3" s="37"/>
      <c r="Z3" s="37"/>
    </row>
    <row r="4" spans="1:26" ht="13.5" thickBot="1">
      <c r="A4" s="37"/>
      <c r="B4" s="8"/>
      <c r="C4" s="9"/>
      <c r="D4" s="9"/>
      <c r="E4" s="9"/>
      <c r="F4" s="9"/>
      <c r="G4" s="9"/>
      <c r="H4" s="9"/>
      <c r="I4" s="9"/>
      <c r="J4" s="9"/>
      <c r="K4" s="9"/>
      <c r="L4" s="9"/>
      <c r="M4" s="9"/>
      <c r="N4" s="9"/>
      <c r="O4" s="9"/>
      <c r="P4" s="9"/>
      <c r="Q4" s="9"/>
      <c r="R4" s="9"/>
      <c r="S4" s="9"/>
      <c r="T4" s="9"/>
      <c r="U4" s="9"/>
      <c r="V4" s="9"/>
      <c r="W4" s="10"/>
      <c r="X4" s="37"/>
      <c r="Y4" s="37"/>
      <c r="Z4" s="37"/>
    </row>
    <row r="5" spans="1:26" ht="13.5" thickBot="1">
      <c r="A5" s="37"/>
      <c r="B5" s="11"/>
      <c r="C5" s="12"/>
      <c r="D5" s="12"/>
      <c r="E5" s="12"/>
      <c r="F5" s="182" t="s">
        <v>36</v>
      </c>
      <c r="G5" s="12"/>
      <c r="H5" s="182" t="s">
        <v>37</v>
      </c>
      <c r="I5" s="12"/>
      <c r="J5" s="182" t="s">
        <v>38</v>
      </c>
      <c r="K5" s="38"/>
      <c r="L5" s="189" t="s">
        <v>42</v>
      </c>
      <c r="M5" s="12"/>
      <c r="N5" s="12"/>
      <c r="O5" s="12"/>
      <c r="P5" s="12"/>
      <c r="Q5" s="12"/>
      <c r="R5" s="12"/>
      <c r="S5" s="187" t="s">
        <v>41</v>
      </c>
      <c r="T5" s="184" t="s">
        <v>40</v>
      </c>
      <c r="U5" s="185" t="s">
        <v>44</v>
      </c>
      <c r="V5" s="12"/>
      <c r="W5" s="13"/>
      <c r="X5" s="37"/>
      <c r="Y5" s="37"/>
      <c r="Z5" s="37"/>
    </row>
    <row r="6" spans="1:26" ht="13.5" thickBot="1">
      <c r="A6" s="37"/>
      <c r="B6" s="11"/>
      <c r="C6" s="12"/>
      <c r="D6" s="12"/>
      <c r="E6" s="12"/>
      <c r="F6" s="183"/>
      <c r="G6" s="12"/>
      <c r="H6" s="183"/>
      <c r="I6" s="12"/>
      <c r="J6" s="183"/>
      <c r="K6" s="38"/>
      <c r="L6" s="190"/>
      <c r="M6" s="12"/>
      <c r="N6" s="12"/>
      <c r="O6" s="12"/>
      <c r="P6" s="12"/>
      <c r="Q6" s="12"/>
      <c r="R6" s="12"/>
      <c r="S6" s="188"/>
      <c r="T6" s="184"/>
      <c r="U6" s="186"/>
      <c r="V6" s="12"/>
      <c r="W6" s="13"/>
      <c r="X6" s="37"/>
      <c r="Y6" s="37"/>
      <c r="Z6" s="37"/>
    </row>
    <row r="7" spans="1:26" ht="27" customHeight="1" thickBot="1">
      <c r="A7" s="37"/>
      <c r="B7" s="11"/>
      <c r="C7" s="20">
        <v>1</v>
      </c>
      <c r="D7" s="14" t="s">
        <v>0</v>
      </c>
      <c r="E7" s="12"/>
      <c r="F7" s="21"/>
      <c r="G7" s="16"/>
      <c r="H7" s="21"/>
      <c r="I7" s="16"/>
      <c r="J7" s="21"/>
      <c r="K7" s="16"/>
      <c r="L7" s="21"/>
      <c r="M7" s="40" t="str">
        <f>IF(F7="x","0","0")</f>
        <v>0</v>
      </c>
      <c r="N7" s="3" t="str">
        <f>IF(H7="x","1","0")</f>
        <v>0</v>
      </c>
      <c r="O7" s="2" t="str">
        <f aca="true" t="shared" si="0" ref="O7:O14">IF(J7="x","4","0")</f>
        <v>0</v>
      </c>
      <c r="P7" s="39" t="str">
        <f>IF(L7="x","0","0")</f>
        <v>0</v>
      </c>
      <c r="Q7" s="29"/>
      <c r="R7" s="30">
        <f>M7+N7+O7</f>
        <v>0</v>
      </c>
      <c r="S7" s="30" t="str">
        <f>IF(M7="0","X","")</f>
        <v>X</v>
      </c>
      <c r="T7" s="104">
        <f>IF(N7="1","X","")</f>
      </c>
      <c r="U7" s="101">
        <f aca="true" t="shared" si="1" ref="U7:U14">IF(O7="4","X","")</f>
      </c>
      <c r="V7" s="31"/>
      <c r="W7" s="13"/>
      <c r="X7" s="37"/>
      <c r="Y7" s="37"/>
      <c r="Z7" s="37"/>
    </row>
    <row r="8" spans="1:26" ht="27" customHeight="1" thickBot="1">
      <c r="A8" s="37"/>
      <c r="B8" s="11"/>
      <c r="C8" s="20">
        <v>2</v>
      </c>
      <c r="D8" s="14" t="s">
        <v>104</v>
      </c>
      <c r="E8" s="12"/>
      <c r="F8" s="21"/>
      <c r="G8" s="16"/>
      <c r="H8" s="21"/>
      <c r="I8" s="16"/>
      <c r="J8" s="21"/>
      <c r="K8" s="16"/>
      <c r="L8" s="12"/>
      <c r="M8" s="1" t="str">
        <f aca="true" t="shared" si="2" ref="M8:M17">IF(F8="x","0","0")</f>
        <v>0</v>
      </c>
      <c r="N8" s="3" t="str">
        <f aca="true" t="shared" si="3" ref="N8:N17">IF(H8="x","1","0")</f>
        <v>0</v>
      </c>
      <c r="O8" s="2" t="str">
        <f t="shared" si="0"/>
        <v>0</v>
      </c>
      <c r="P8" s="39" t="str">
        <f aca="true" t="shared" si="4" ref="P8:P17">IF(L8="x","0","0")</f>
        <v>0</v>
      </c>
      <c r="Q8" s="29"/>
      <c r="R8" s="30">
        <f aca="true" t="shared" si="5" ref="R8:R17">M8+N8+O8</f>
        <v>0</v>
      </c>
      <c r="S8" s="30" t="str">
        <f aca="true" t="shared" si="6" ref="S8:S17">IF(M8="0","X","")</f>
        <v>X</v>
      </c>
      <c r="T8" s="104">
        <f aca="true" t="shared" si="7" ref="T8:T17">IF(N8="1","X","")</f>
      </c>
      <c r="U8" s="101">
        <f t="shared" si="1"/>
      </c>
      <c r="V8" s="12"/>
      <c r="W8" s="13"/>
      <c r="X8" s="37"/>
      <c r="Y8" s="37"/>
      <c r="Z8" s="37"/>
    </row>
    <row r="9" spans="1:26" ht="27" customHeight="1" thickBot="1">
      <c r="A9" s="37"/>
      <c r="B9" s="11"/>
      <c r="C9" s="20">
        <v>3</v>
      </c>
      <c r="D9" s="14" t="s">
        <v>105</v>
      </c>
      <c r="E9" s="12"/>
      <c r="F9" s="21"/>
      <c r="G9" s="16"/>
      <c r="H9" s="21"/>
      <c r="I9" s="16"/>
      <c r="J9" s="21"/>
      <c r="K9" s="16"/>
      <c r="L9" s="12"/>
      <c r="M9" s="1" t="str">
        <f t="shared" si="2"/>
        <v>0</v>
      </c>
      <c r="N9" s="3" t="str">
        <f t="shared" si="3"/>
        <v>0</v>
      </c>
      <c r="O9" s="2" t="str">
        <f t="shared" si="0"/>
        <v>0</v>
      </c>
      <c r="P9" s="39" t="str">
        <f t="shared" si="4"/>
        <v>0</v>
      </c>
      <c r="Q9" s="29"/>
      <c r="R9" s="30">
        <f t="shared" si="5"/>
        <v>0</v>
      </c>
      <c r="S9" s="30" t="str">
        <f t="shared" si="6"/>
        <v>X</v>
      </c>
      <c r="T9" s="104">
        <f t="shared" si="7"/>
      </c>
      <c r="U9" s="101">
        <f t="shared" si="1"/>
      </c>
      <c r="V9" s="12"/>
      <c r="W9" s="13"/>
      <c r="X9" s="37"/>
      <c r="Y9" s="37"/>
      <c r="Z9" s="37"/>
    </row>
    <row r="10" spans="1:26" ht="27" customHeight="1" thickBot="1">
      <c r="A10" s="37"/>
      <c r="B10" s="11"/>
      <c r="C10" s="20">
        <v>4</v>
      </c>
      <c r="D10" s="14" t="s">
        <v>1</v>
      </c>
      <c r="E10" s="12"/>
      <c r="F10" s="21"/>
      <c r="G10" s="16"/>
      <c r="H10" s="21"/>
      <c r="I10" s="16"/>
      <c r="J10" s="21"/>
      <c r="K10" s="16"/>
      <c r="L10" s="12"/>
      <c r="M10" s="1" t="str">
        <f t="shared" si="2"/>
        <v>0</v>
      </c>
      <c r="N10" s="3" t="str">
        <f t="shared" si="3"/>
        <v>0</v>
      </c>
      <c r="O10" s="2" t="str">
        <f t="shared" si="0"/>
        <v>0</v>
      </c>
      <c r="P10" s="39" t="str">
        <f t="shared" si="4"/>
        <v>0</v>
      </c>
      <c r="Q10" s="29"/>
      <c r="R10" s="30">
        <f t="shared" si="5"/>
        <v>0</v>
      </c>
      <c r="S10" s="30" t="str">
        <f t="shared" si="6"/>
        <v>X</v>
      </c>
      <c r="T10" s="104">
        <f t="shared" si="7"/>
      </c>
      <c r="U10" s="101">
        <f t="shared" si="1"/>
      </c>
      <c r="V10" s="12"/>
      <c r="W10" s="13"/>
      <c r="X10" s="37"/>
      <c r="Y10" s="37"/>
      <c r="Z10" s="37"/>
    </row>
    <row r="11" spans="1:26" ht="27" customHeight="1" thickBot="1">
      <c r="A11" s="37"/>
      <c r="B11" s="11"/>
      <c r="C11" s="20">
        <v>5</v>
      </c>
      <c r="D11" s="14" t="s">
        <v>106</v>
      </c>
      <c r="E11" s="12"/>
      <c r="F11" s="21"/>
      <c r="G11" s="16"/>
      <c r="H11" s="21"/>
      <c r="I11" s="16"/>
      <c r="J11" s="21"/>
      <c r="K11" s="16"/>
      <c r="L11" s="12"/>
      <c r="M11" s="1" t="str">
        <f t="shared" si="2"/>
        <v>0</v>
      </c>
      <c r="N11" s="3" t="str">
        <f t="shared" si="3"/>
        <v>0</v>
      </c>
      <c r="O11" s="2" t="str">
        <f t="shared" si="0"/>
        <v>0</v>
      </c>
      <c r="P11" s="39" t="str">
        <f t="shared" si="4"/>
        <v>0</v>
      </c>
      <c r="Q11" s="29"/>
      <c r="R11" s="30">
        <f t="shared" si="5"/>
        <v>0</v>
      </c>
      <c r="S11" s="30" t="str">
        <f t="shared" si="6"/>
        <v>X</v>
      </c>
      <c r="T11" s="104">
        <f t="shared" si="7"/>
      </c>
      <c r="U11" s="101">
        <f t="shared" si="1"/>
      </c>
      <c r="V11" s="12"/>
      <c r="W11" s="13"/>
      <c r="X11" s="37"/>
      <c r="Y11" s="37"/>
      <c r="Z11" s="37"/>
    </row>
    <row r="12" spans="1:26" ht="27" customHeight="1" thickBot="1">
      <c r="A12" s="37"/>
      <c r="B12" s="11"/>
      <c r="C12" s="20">
        <v>6</v>
      </c>
      <c r="D12" s="14" t="s">
        <v>107</v>
      </c>
      <c r="E12" s="12"/>
      <c r="F12" s="21"/>
      <c r="G12" s="16"/>
      <c r="H12" s="21"/>
      <c r="I12" s="16"/>
      <c r="J12" s="21"/>
      <c r="K12" s="16"/>
      <c r="L12" s="21"/>
      <c r="M12" s="40" t="str">
        <f t="shared" si="2"/>
        <v>0</v>
      </c>
      <c r="N12" s="3" t="str">
        <f t="shared" si="3"/>
        <v>0</v>
      </c>
      <c r="O12" s="2" t="str">
        <f t="shared" si="0"/>
        <v>0</v>
      </c>
      <c r="P12" s="39" t="str">
        <f t="shared" si="4"/>
        <v>0</v>
      </c>
      <c r="Q12" s="29"/>
      <c r="R12" s="30">
        <f t="shared" si="5"/>
        <v>0</v>
      </c>
      <c r="S12" s="30" t="str">
        <f t="shared" si="6"/>
        <v>X</v>
      </c>
      <c r="T12" s="104">
        <f t="shared" si="7"/>
      </c>
      <c r="U12" s="101">
        <f t="shared" si="1"/>
      </c>
      <c r="V12" s="12"/>
      <c r="W12" s="13"/>
      <c r="X12" s="37"/>
      <c r="Y12" s="37"/>
      <c r="Z12" s="37"/>
    </row>
    <row r="13" spans="1:26" ht="27" customHeight="1" thickBot="1">
      <c r="A13" s="37"/>
      <c r="B13" s="11"/>
      <c r="C13" s="20">
        <v>7</v>
      </c>
      <c r="D13" s="14" t="s">
        <v>2</v>
      </c>
      <c r="E13" s="12"/>
      <c r="F13" s="21"/>
      <c r="G13" s="16"/>
      <c r="H13" s="21"/>
      <c r="I13" s="16"/>
      <c r="J13" s="21"/>
      <c r="K13" s="16"/>
      <c r="L13" s="21"/>
      <c r="M13" s="40" t="str">
        <f t="shared" si="2"/>
        <v>0</v>
      </c>
      <c r="N13" s="3" t="str">
        <f t="shared" si="3"/>
        <v>0</v>
      </c>
      <c r="O13" s="2" t="str">
        <f t="shared" si="0"/>
        <v>0</v>
      </c>
      <c r="P13" s="39" t="str">
        <f t="shared" si="4"/>
        <v>0</v>
      </c>
      <c r="Q13" s="29"/>
      <c r="R13" s="30">
        <f t="shared" si="5"/>
        <v>0</v>
      </c>
      <c r="S13" s="30" t="str">
        <f t="shared" si="6"/>
        <v>X</v>
      </c>
      <c r="T13" s="104">
        <f t="shared" si="7"/>
      </c>
      <c r="U13" s="101">
        <f t="shared" si="1"/>
      </c>
      <c r="V13" s="12"/>
      <c r="W13" s="13"/>
      <c r="X13" s="37"/>
      <c r="Y13" s="37"/>
      <c r="Z13" s="37"/>
    </row>
    <row r="14" spans="1:26" ht="27" customHeight="1" thickBot="1">
      <c r="A14" s="37"/>
      <c r="B14" s="11"/>
      <c r="C14" s="20">
        <v>8</v>
      </c>
      <c r="D14" s="14" t="s">
        <v>108</v>
      </c>
      <c r="E14" s="12"/>
      <c r="F14" s="21"/>
      <c r="G14" s="16"/>
      <c r="H14" s="21"/>
      <c r="I14" s="16"/>
      <c r="J14" s="21"/>
      <c r="K14" s="16"/>
      <c r="L14" s="21"/>
      <c r="M14" s="40" t="str">
        <f t="shared" si="2"/>
        <v>0</v>
      </c>
      <c r="N14" s="3" t="str">
        <f t="shared" si="3"/>
        <v>0</v>
      </c>
      <c r="O14" s="2" t="str">
        <f t="shared" si="0"/>
        <v>0</v>
      </c>
      <c r="P14" s="39" t="str">
        <f t="shared" si="4"/>
        <v>0</v>
      </c>
      <c r="Q14" s="29"/>
      <c r="R14" s="30">
        <f t="shared" si="5"/>
        <v>0</v>
      </c>
      <c r="S14" s="30" t="str">
        <f t="shared" si="6"/>
        <v>X</v>
      </c>
      <c r="T14" s="104">
        <f t="shared" si="7"/>
      </c>
      <c r="U14" s="102">
        <f t="shared" si="1"/>
      </c>
      <c r="V14" s="12"/>
      <c r="W14" s="13"/>
      <c r="X14" s="37"/>
      <c r="Y14" s="37"/>
      <c r="Z14" s="37"/>
    </row>
    <row r="15" spans="1:26" ht="16.5" customHeight="1" thickBot="1">
      <c r="A15" s="37"/>
      <c r="B15" s="11"/>
      <c r="C15" s="20"/>
      <c r="D15" s="14"/>
      <c r="E15" s="12"/>
      <c r="F15" s="21" t="s">
        <v>82</v>
      </c>
      <c r="G15" s="16"/>
      <c r="H15" s="54"/>
      <c r="I15" s="16"/>
      <c r="J15" s="21" t="s">
        <v>81</v>
      </c>
      <c r="K15" s="16"/>
      <c r="L15" s="12"/>
      <c r="M15" s="40"/>
      <c r="N15" s="3"/>
      <c r="O15" s="2"/>
      <c r="P15" s="39"/>
      <c r="Q15" s="29"/>
      <c r="R15" s="30"/>
      <c r="S15" s="30"/>
      <c r="T15" s="197"/>
      <c r="U15" s="197"/>
      <c r="V15" s="12"/>
      <c r="W15" s="13"/>
      <c r="X15" s="37"/>
      <c r="Y15" s="37"/>
      <c r="Z15" s="37"/>
    </row>
    <row r="16" spans="1:26" ht="27" customHeight="1" thickBot="1">
      <c r="A16" s="37"/>
      <c r="B16" s="11"/>
      <c r="C16" s="20">
        <v>9</v>
      </c>
      <c r="D16" s="14" t="s">
        <v>3</v>
      </c>
      <c r="E16" s="12"/>
      <c r="F16" s="21"/>
      <c r="G16" s="16"/>
      <c r="H16" s="54"/>
      <c r="I16" s="16"/>
      <c r="J16" s="21"/>
      <c r="K16" s="16"/>
      <c r="L16" s="12"/>
      <c r="M16" s="1" t="str">
        <f t="shared" si="2"/>
        <v>0</v>
      </c>
      <c r="N16" s="3" t="str">
        <f t="shared" si="3"/>
        <v>0</v>
      </c>
      <c r="O16" s="2" t="str">
        <f>IF(J16="x","4","0")</f>
        <v>0</v>
      </c>
      <c r="P16" s="39" t="str">
        <f t="shared" si="4"/>
        <v>0</v>
      </c>
      <c r="Q16" s="29"/>
      <c r="R16" s="30">
        <f t="shared" si="5"/>
        <v>0</v>
      </c>
      <c r="S16" s="30" t="str">
        <f t="shared" si="6"/>
        <v>X</v>
      </c>
      <c r="T16" s="104">
        <f t="shared" si="7"/>
      </c>
      <c r="U16" s="103">
        <f>IF(O16="4","X","")</f>
      </c>
      <c r="V16" s="12"/>
      <c r="W16" s="13"/>
      <c r="X16" s="37"/>
      <c r="Y16" s="37"/>
      <c r="Z16" s="37"/>
    </row>
    <row r="17" spans="1:26" ht="27" customHeight="1" thickBot="1">
      <c r="A17" s="37"/>
      <c r="B17" s="11"/>
      <c r="C17" s="20">
        <v>10</v>
      </c>
      <c r="D17" s="14" t="s">
        <v>4</v>
      </c>
      <c r="E17" s="12"/>
      <c r="F17" s="22"/>
      <c r="G17" s="16"/>
      <c r="H17" s="54"/>
      <c r="I17" s="16"/>
      <c r="J17" s="22"/>
      <c r="K17" s="16"/>
      <c r="L17" s="12"/>
      <c r="M17" s="1" t="str">
        <f t="shared" si="2"/>
        <v>0</v>
      </c>
      <c r="N17" s="3" t="str">
        <f t="shared" si="3"/>
        <v>0</v>
      </c>
      <c r="O17" s="2" t="str">
        <f>IF(J17="x","4","0")</f>
        <v>0</v>
      </c>
      <c r="P17" s="39" t="str">
        <f t="shared" si="4"/>
        <v>0</v>
      </c>
      <c r="Q17" s="29"/>
      <c r="R17" s="30">
        <f t="shared" si="5"/>
        <v>0</v>
      </c>
      <c r="S17" s="30" t="str">
        <f t="shared" si="6"/>
        <v>X</v>
      </c>
      <c r="T17" s="104">
        <f t="shared" si="7"/>
      </c>
      <c r="U17" s="102">
        <f>IF(O17="4","X","")</f>
      </c>
      <c r="V17" s="12"/>
      <c r="W17" s="13"/>
      <c r="X17" s="37"/>
      <c r="Y17" s="37"/>
      <c r="Z17" s="37"/>
    </row>
    <row r="18" spans="1:26" ht="13.5" thickBot="1">
      <c r="A18" s="37"/>
      <c r="B18" s="11"/>
      <c r="C18" s="12"/>
      <c r="D18" s="12"/>
      <c r="E18" s="12"/>
      <c r="F18" s="12"/>
      <c r="G18" s="12"/>
      <c r="H18" s="12"/>
      <c r="I18" s="12"/>
      <c r="J18" s="12"/>
      <c r="K18" s="12"/>
      <c r="L18" s="12"/>
      <c r="M18" s="12"/>
      <c r="N18" s="12"/>
      <c r="O18" s="12"/>
      <c r="P18" s="12"/>
      <c r="Q18" s="12"/>
      <c r="R18" s="12"/>
      <c r="S18" s="12"/>
      <c r="T18" s="12"/>
      <c r="U18" s="12"/>
      <c r="V18" s="12"/>
      <c r="W18" s="13"/>
      <c r="X18" s="37"/>
      <c r="Y18" s="37"/>
      <c r="Z18" s="37"/>
    </row>
    <row r="19" spans="1:26" ht="23.25" customHeight="1">
      <c r="A19" s="37"/>
      <c r="B19" s="11"/>
      <c r="C19" s="12"/>
      <c r="D19" s="12"/>
      <c r="E19" s="12"/>
      <c r="F19" s="12"/>
      <c r="G19" s="12"/>
      <c r="H19" s="12"/>
      <c r="I19" s="12"/>
      <c r="J19" s="12"/>
      <c r="K19" s="12"/>
      <c r="L19" s="12"/>
      <c r="M19" s="191">
        <f>R7+R8+R9+R10+R11+R12+R13+R14+R16+R17</f>
        <v>0</v>
      </c>
      <c r="N19" s="192"/>
      <c r="O19" s="193"/>
      <c r="P19" s="23"/>
      <c r="Q19" s="23"/>
      <c r="R19" s="23"/>
      <c r="S19" s="23"/>
      <c r="T19" s="200">
        <f>M19</f>
        <v>0</v>
      </c>
      <c r="U19" s="201"/>
      <c r="V19" s="202"/>
      <c r="W19" s="13"/>
      <c r="X19" s="37"/>
      <c r="Y19" s="37"/>
      <c r="Z19" s="37"/>
    </row>
    <row r="20" spans="1:26" ht="33" customHeight="1" thickBot="1">
      <c r="A20" s="37"/>
      <c r="B20" s="11"/>
      <c r="C20" s="12"/>
      <c r="D20" s="12"/>
      <c r="E20" s="12"/>
      <c r="F20" s="12"/>
      <c r="G20" s="12"/>
      <c r="H20" s="12"/>
      <c r="I20" s="12"/>
      <c r="J20" s="12"/>
      <c r="K20" s="12"/>
      <c r="L20" s="12"/>
      <c r="M20" s="4" t="str">
        <f>IF(AND(M19&gt;=0,M19&lt;=10),"0","0")</f>
        <v>0</v>
      </c>
      <c r="N20" s="5" t="str">
        <f>IF(AND(M19&gt;=11,M19&lt;=20),"2","0")</f>
        <v>0</v>
      </c>
      <c r="O20" s="91" t="str">
        <f>IF(AND(M19&gt;=21,M19&lt;=40),"5","0")</f>
        <v>0</v>
      </c>
      <c r="P20" s="28"/>
      <c r="Q20" s="29"/>
      <c r="R20" s="29"/>
      <c r="S20" s="29"/>
      <c r="T20" s="34" t="str">
        <f>M20</f>
        <v>0</v>
      </c>
      <c r="U20" s="35" t="str">
        <f>N20</f>
        <v>0</v>
      </c>
      <c r="V20" s="36" t="str">
        <f>O20</f>
        <v>0</v>
      </c>
      <c r="W20" s="13"/>
      <c r="X20" s="37"/>
      <c r="Y20" s="37"/>
      <c r="Z20" s="37"/>
    </row>
    <row r="21" spans="1:26" ht="33" customHeight="1" hidden="1">
      <c r="A21" s="37"/>
      <c r="B21" s="11"/>
      <c r="C21" s="12"/>
      <c r="D21" s="12"/>
      <c r="E21" s="12"/>
      <c r="F21" s="12"/>
      <c r="G21" s="12"/>
      <c r="H21" s="12"/>
      <c r="I21" s="12"/>
      <c r="J21" s="12"/>
      <c r="K21" s="12"/>
      <c r="L21" s="12"/>
      <c r="M21" s="29"/>
      <c r="N21" s="29"/>
      <c r="O21" s="29"/>
      <c r="P21" s="29"/>
      <c r="Q21" s="29"/>
      <c r="R21" s="29"/>
      <c r="S21" s="29"/>
      <c r="T21" s="29">
        <f>T20+U20+V20</f>
        <v>0</v>
      </c>
      <c r="U21" s="29"/>
      <c r="V21" s="29"/>
      <c r="W21" s="13"/>
      <c r="X21" s="37"/>
      <c r="Y21" s="37"/>
      <c r="Z21" s="37"/>
    </row>
    <row r="22" spans="1:26" ht="21.75" customHeight="1">
      <c r="A22" s="37"/>
      <c r="B22" s="11"/>
      <c r="C22" s="12"/>
      <c r="D22" s="12"/>
      <c r="E22" s="12"/>
      <c r="F22" s="24" t="s">
        <v>39</v>
      </c>
      <c r="G22" s="12"/>
      <c r="H22" s="12"/>
      <c r="I22" s="12"/>
      <c r="J22" s="12"/>
      <c r="K22" s="12"/>
      <c r="L22" s="12"/>
      <c r="M22" s="12"/>
      <c r="N22" s="12"/>
      <c r="O22" s="12"/>
      <c r="P22" s="12"/>
      <c r="Q22" s="12"/>
      <c r="R22" s="12"/>
      <c r="S22" s="12"/>
      <c r="T22" s="12"/>
      <c r="U22" s="12"/>
      <c r="V22" s="12"/>
      <c r="W22" s="13"/>
      <c r="X22" s="37"/>
      <c r="Y22" s="37"/>
      <c r="Z22" s="37"/>
    </row>
    <row r="23" spans="1:26" ht="12.75">
      <c r="A23" s="37"/>
      <c r="B23" s="11"/>
      <c r="C23" s="12"/>
      <c r="D23" s="12"/>
      <c r="E23" s="12"/>
      <c r="F23" s="12"/>
      <c r="G23" s="12"/>
      <c r="H23" s="12"/>
      <c r="I23" s="12"/>
      <c r="J23" s="12"/>
      <c r="K23" s="12"/>
      <c r="L23" s="12"/>
      <c r="M23" s="12"/>
      <c r="N23" s="12"/>
      <c r="O23" s="12"/>
      <c r="P23" s="12"/>
      <c r="Q23" s="12"/>
      <c r="R23" s="12"/>
      <c r="S23" s="12"/>
      <c r="T23" s="12"/>
      <c r="U23" s="12"/>
      <c r="V23" s="12"/>
      <c r="W23" s="13"/>
      <c r="X23" s="37"/>
      <c r="Y23" s="37"/>
      <c r="Z23" s="37"/>
    </row>
    <row r="24" spans="1:26" ht="55.5" customHeight="1">
      <c r="A24" s="37"/>
      <c r="B24" s="11"/>
      <c r="C24" s="198" t="s">
        <v>5</v>
      </c>
      <c r="D24" s="199"/>
      <c r="E24" s="12"/>
      <c r="F24" s="15"/>
      <c r="G24" s="12"/>
      <c r="H24" s="194">
        <f>IF(F24="x","SITUAZIONE CHE VINCOLA LA VALUTAZIONE ALL’APPROFONDIMENTO SOGGETTIVO (mediante questionari) DELLO STRESS LAVORO CORRELATO","")</f>
      </c>
      <c r="I24" s="195"/>
      <c r="J24" s="195"/>
      <c r="K24" s="195"/>
      <c r="L24" s="195"/>
      <c r="M24" s="195"/>
      <c r="N24" s="195"/>
      <c r="O24" s="195"/>
      <c r="P24" s="195"/>
      <c r="Q24" s="195"/>
      <c r="R24" s="195"/>
      <c r="S24" s="195"/>
      <c r="T24" s="195"/>
      <c r="U24" s="195"/>
      <c r="V24" s="196"/>
      <c r="W24" s="13"/>
      <c r="X24" s="37"/>
      <c r="Y24" s="37"/>
      <c r="Z24" s="37"/>
    </row>
    <row r="25" spans="1:26" ht="13.5" thickBot="1">
      <c r="A25" s="37"/>
      <c r="B25" s="17"/>
      <c r="C25" s="18"/>
      <c r="D25" s="18"/>
      <c r="E25" s="18"/>
      <c r="F25" s="18"/>
      <c r="G25" s="18"/>
      <c r="H25" s="18"/>
      <c r="I25" s="18"/>
      <c r="J25" s="18"/>
      <c r="K25" s="18"/>
      <c r="L25" s="18"/>
      <c r="M25" s="18"/>
      <c r="N25" s="18"/>
      <c r="O25" s="18"/>
      <c r="P25" s="18"/>
      <c r="Q25" s="18"/>
      <c r="R25" s="18"/>
      <c r="S25" s="18"/>
      <c r="T25" s="18"/>
      <c r="U25" s="18"/>
      <c r="V25" s="18"/>
      <c r="W25" s="19"/>
      <c r="X25" s="37"/>
      <c r="Y25" s="37"/>
      <c r="Z25" s="37"/>
    </row>
    <row r="26" spans="1:26" ht="13.5" thickBo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3.5" thickBot="1">
      <c r="A27" s="37"/>
      <c r="B27" s="37"/>
      <c r="C27" s="8"/>
      <c r="D27" s="9"/>
      <c r="E27" s="9"/>
      <c r="F27" s="9"/>
      <c r="G27" s="9"/>
      <c r="H27" s="9"/>
      <c r="I27" s="9"/>
      <c r="J27" s="9"/>
      <c r="K27" s="9"/>
      <c r="L27" s="9"/>
      <c r="M27" s="9"/>
      <c r="N27" s="9"/>
      <c r="O27" s="9"/>
      <c r="P27" s="9"/>
      <c r="Q27" s="10"/>
      <c r="R27" s="37"/>
      <c r="S27" s="37"/>
      <c r="T27" s="37"/>
      <c r="U27" s="37"/>
      <c r="V27" s="37"/>
      <c r="W27" s="37"/>
      <c r="X27" s="37"/>
      <c r="Y27" s="37"/>
      <c r="Z27" s="37"/>
    </row>
    <row r="28" spans="1:26" ht="23.25" thickBot="1">
      <c r="A28" s="37"/>
      <c r="B28" s="37"/>
      <c r="C28" s="11"/>
      <c r="D28" s="110" t="s">
        <v>97</v>
      </c>
      <c r="E28" s="111"/>
      <c r="F28" s="124" t="s">
        <v>99</v>
      </c>
      <c r="G28" s="113"/>
      <c r="H28" s="113"/>
      <c r="I28" s="113"/>
      <c r="J28" s="122"/>
      <c r="K28" s="122"/>
      <c r="L28" s="122"/>
      <c r="M28" s="123"/>
      <c r="N28" s="123"/>
      <c r="O28" s="123"/>
      <c r="P28" s="123"/>
      <c r="Q28" s="13"/>
      <c r="R28" s="37"/>
      <c r="S28" s="37"/>
      <c r="T28" s="37"/>
      <c r="U28" s="37"/>
      <c r="V28" s="37"/>
      <c r="W28" s="37"/>
      <c r="X28" s="37"/>
      <c r="Y28" s="37"/>
      <c r="Z28" s="37"/>
    </row>
    <row r="29" spans="1:26" ht="13.5" thickBot="1">
      <c r="A29" s="37"/>
      <c r="B29" s="37"/>
      <c r="C29" s="11"/>
      <c r="D29" s="12"/>
      <c r="E29" s="12"/>
      <c r="F29" s="12"/>
      <c r="G29" s="12"/>
      <c r="H29" s="12"/>
      <c r="I29" s="12"/>
      <c r="J29" s="12"/>
      <c r="K29" s="12"/>
      <c r="L29" s="12"/>
      <c r="M29" s="12"/>
      <c r="N29" s="12"/>
      <c r="O29" s="12"/>
      <c r="P29" s="12"/>
      <c r="Q29" s="13"/>
      <c r="R29" s="37"/>
      <c r="S29" s="37"/>
      <c r="T29" s="37"/>
      <c r="U29" s="37"/>
      <c r="V29" s="37"/>
      <c r="W29" s="37"/>
      <c r="X29" s="37"/>
      <c r="Y29" s="37"/>
      <c r="Z29" s="37"/>
    </row>
    <row r="30" spans="1:26" ht="23.25" thickBot="1">
      <c r="A30" s="37"/>
      <c r="B30" s="37"/>
      <c r="C30" s="11"/>
      <c r="D30" s="94" t="s">
        <v>97</v>
      </c>
      <c r="E30" s="105"/>
      <c r="F30" s="139" t="s">
        <v>96</v>
      </c>
      <c r="G30" s="115"/>
      <c r="H30" s="115"/>
      <c r="I30" s="115"/>
      <c r="J30" s="115"/>
      <c r="K30" s="115"/>
      <c r="L30" s="115"/>
      <c r="M30" s="123"/>
      <c r="N30" s="123"/>
      <c r="O30" s="123"/>
      <c r="P30" s="123"/>
      <c r="Q30" s="13"/>
      <c r="R30" s="37"/>
      <c r="S30" s="37"/>
      <c r="T30" s="37"/>
      <c r="U30" s="37"/>
      <c r="V30" s="37"/>
      <c r="W30" s="37"/>
      <c r="X30" s="37"/>
      <c r="Y30" s="37"/>
      <c r="Z30" s="37"/>
    </row>
    <row r="31" spans="1:26" ht="13.5" thickBot="1">
      <c r="A31" s="37"/>
      <c r="B31" s="37"/>
      <c r="C31" s="11"/>
      <c r="D31" s="12"/>
      <c r="E31" s="85"/>
      <c r="F31" s="12"/>
      <c r="G31" s="12"/>
      <c r="H31" s="12"/>
      <c r="I31" s="12"/>
      <c r="J31" s="12"/>
      <c r="K31" s="12"/>
      <c r="L31" s="12"/>
      <c r="M31" s="12"/>
      <c r="N31" s="12"/>
      <c r="O31" s="12"/>
      <c r="P31" s="12"/>
      <c r="Q31" s="13"/>
      <c r="R31" s="37"/>
      <c r="S31" s="37"/>
      <c r="T31" s="37"/>
      <c r="U31" s="37"/>
      <c r="V31" s="37"/>
      <c r="W31" s="37"/>
      <c r="X31" s="37"/>
      <c r="Y31" s="37"/>
      <c r="Z31" s="37"/>
    </row>
    <row r="32" spans="1:26" ht="23.25" thickBot="1">
      <c r="A32" s="37"/>
      <c r="B32" s="37"/>
      <c r="C32" s="11"/>
      <c r="D32" s="95" t="s">
        <v>97</v>
      </c>
      <c r="E32" s="106"/>
      <c r="F32" s="140" t="s">
        <v>35</v>
      </c>
      <c r="G32" s="116"/>
      <c r="H32" s="116"/>
      <c r="I32" s="116"/>
      <c r="J32" s="116"/>
      <c r="K32" s="116"/>
      <c r="L32" s="116"/>
      <c r="M32" s="123"/>
      <c r="N32" s="123"/>
      <c r="O32" s="123"/>
      <c r="P32" s="123"/>
      <c r="Q32" s="13"/>
      <c r="R32" s="37"/>
      <c r="S32" s="37"/>
      <c r="T32" s="37"/>
      <c r="U32" s="37"/>
      <c r="V32" s="37"/>
      <c r="W32" s="37"/>
      <c r="X32" s="37"/>
      <c r="Y32" s="37"/>
      <c r="Z32" s="37"/>
    </row>
    <row r="33" spans="1:26" ht="13.5" thickBot="1">
      <c r="A33" s="37"/>
      <c r="B33" s="37"/>
      <c r="C33" s="11"/>
      <c r="D33" s="12"/>
      <c r="E33" s="85"/>
      <c r="F33" s="12"/>
      <c r="G33" s="12"/>
      <c r="H33" s="12"/>
      <c r="I33" s="12"/>
      <c r="J33" s="12"/>
      <c r="K33" s="12"/>
      <c r="L33" s="12"/>
      <c r="M33" s="123"/>
      <c r="N33" s="123"/>
      <c r="O33" s="123"/>
      <c r="P33" s="123"/>
      <c r="Q33" s="13"/>
      <c r="R33" s="37"/>
      <c r="S33" s="37"/>
      <c r="T33" s="37"/>
      <c r="U33" s="37"/>
      <c r="V33" s="37"/>
      <c r="W33" s="37"/>
      <c r="X33" s="37"/>
      <c r="Y33" s="37"/>
      <c r="Z33" s="37"/>
    </row>
    <row r="34" spans="1:26" ht="23.25" thickBot="1">
      <c r="A34" s="37"/>
      <c r="B34" s="37"/>
      <c r="C34" s="11"/>
      <c r="D34" s="96" t="s">
        <v>97</v>
      </c>
      <c r="E34" s="107"/>
      <c r="F34" s="141" t="s">
        <v>150</v>
      </c>
      <c r="G34" s="117"/>
      <c r="H34" s="117"/>
      <c r="I34" s="117"/>
      <c r="J34" s="117"/>
      <c r="K34" s="117"/>
      <c r="L34" s="117"/>
      <c r="M34" s="123"/>
      <c r="N34" s="123"/>
      <c r="O34" s="123"/>
      <c r="P34" s="123"/>
      <c r="Q34" s="13"/>
      <c r="R34" s="37"/>
      <c r="S34" s="37"/>
      <c r="T34" s="37"/>
      <c r="U34" s="37"/>
      <c r="V34" s="37"/>
      <c r="W34" s="37"/>
      <c r="X34" s="37"/>
      <c r="Y34" s="37"/>
      <c r="Z34" s="37"/>
    </row>
    <row r="35" spans="1:26" ht="13.5" thickBot="1">
      <c r="A35" s="37"/>
      <c r="B35" s="37"/>
      <c r="C35" s="11"/>
      <c r="D35" s="12"/>
      <c r="E35" s="85"/>
      <c r="F35" s="12"/>
      <c r="G35" s="12"/>
      <c r="H35" s="12"/>
      <c r="I35" s="12"/>
      <c r="J35" s="12"/>
      <c r="K35" s="12"/>
      <c r="L35" s="12"/>
      <c r="M35" s="12"/>
      <c r="N35" s="12"/>
      <c r="O35" s="12"/>
      <c r="P35" s="12"/>
      <c r="Q35" s="13"/>
      <c r="R35" s="37"/>
      <c r="S35" s="37"/>
      <c r="T35" s="37"/>
      <c r="U35" s="37"/>
      <c r="V35" s="37"/>
      <c r="W35" s="37"/>
      <c r="X35" s="37"/>
      <c r="Y35" s="37"/>
      <c r="Z35" s="37"/>
    </row>
    <row r="36" spans="1:26" ht="23.25" thickBot="1">
      <c r="A36" s="37"/>
      <c r="B36" s="37"/>
      <c r="C36" s="11"/>
      <c r="D36" s="97" t="s">
        <v>97</v>
      </c>
      <c r="E36" s="108"/>
      <c r="F36" s="125" t="s">
        <v>31</v>
      </c>
      <c r="G36" s="119"/>
      <c r="H36" s="119"/>
      <c r="I36" s="119"/>
      <c r="J36" s="119"/>
      <c r="K36" s="119"/>
      <c r="L36" s="119"/>
      <c r="M36" s="123"/>
      <c r="N36" s="123"/>
      <c r="O36" s="123"/>
      <c r="P36" s="123"/>
      <c r="Q36" s="13"/>
      <c r="R36" s="37"/>
      <c r="S36" s="37"/>
      <c r="T36" s="37"/>
      <c r="U36" s="37"/>
      <c r="V36" s="37"/>
      <c r="W36" s="37"/>
      <c r="X36" s="37"/>
      <c r="Y36" s="37"/>
      <c r="Z36" s="37"/>
    </row>
    <row r="37" spans="1:26" ht="13.5" thickBot="1">
      <c r="A37" s="37"/>
      <c r="B37" s="37"/>
      <c r="C37" s="11"/>
      <c r="D37" s="12"/>
      <c r="E37" s="85"/>
      <c r="F37" s="12"/>
      <c r="G37" s="12"/>
      <c r="H37" s="12"/>
      <c r="I37" s="12"/>
      <c r="J37" s="12"/>
      <c r="K37" s="12"/>
      <c r="L37" s="12"/>
      <c r="M37" s="123"/>
      <c r="N37" s="123"/>
      <c r="O37" s="123"/>
      <c r="P37" s="123"/>
      <c r="Q37" s="13"/>
      <c r="R37" s="37"/>
      <c r="S37" s="37"/>
      <c r="T37" s="37"/>
      <c r="U37" s="37"/>
      <c r="V37" s="37"/>
      <c r="W37" s="37"/>
      <c r="X37" s="37"/>
      <c r="Y37" s="37"/>
      <c r="Z37" s="37"/>
    </row>
    <row r="38" spans="1:26" ht="23.25" thickBot="1">
      <c r="A38" s="37"/>
      <c r="B38" s="37"/>
      <c r="C38" s="11"/>
      <c r="D38" s="98" t="s">
        <v>97</v>
      </c>
      <c r="E38" s="109"/>
      <c r="F38" s="126" t="s">
        <v>95</v>
      </c>
      <c r="G38" s="121"/>
      <c r="H38" s="121"/>
      <c r="I38" s="121"/>
      <c r="J38" s="121"/>
      <c r="K38" s="121"/>
      <c r="L38" s="121"/>
      <c r="M38" s="123"/>
      <c r="N38" s="123"/>
      <c r="O38" s="123"/>
      <c r="P38" s="123"/>
      <c r="Q38" s="13"/>
      <c r="R38" s="37"/>
      <c r="S38" s="37"/>
      <c r="T38" s="37"/>
      <c r="U38" s="37"/>
      <c r="V38" s="37"/>
      <c r="W38" s="37"/>
      <c r="X38" s="37"/>
      <c r="Y38" s="37"/>
      <c r="Z38" s="37"/>
    </row>
    <row r="39" spans="1:26" ht="13.5" thickBot="1">
      <c r="A39" s="37"/>
      <c r="B39" s="37"/>
      <c r="C39" s="17"/>
      <c r="D39" s="18"/>
      <c r="E39" s="18"/>
      <c r="F39" s="18"/>
      <c r="G39" s="18"/>
      <c r="H39" s="18"/>
      <c r="I39" s="18"/>
      <c r="J39" s="18"/>
      <c r="K39" s="18"/>
      <c r="L39" s="18"/>
      <c r="M39" s="18"/>
      <c r="N39" s="18"/>
      <c r="O39" s="18"/>
      <c r="P39" s="18"/>
      <c r="Q39" s="19"/>
      <c r="R39" s="37"/>
      <c r="S39" s="37"/>
      <c r="T39" s="37"/>
      <c r="U39" s="37"/>
      <c r="V39" s="37"/>
      <c r="W39" s="37"/>
      <c r="X39" s="37"/>
      <c r="Y39" s="37"/>
      <c r="Z39" s="37"/>
    </row>
    <row r="40" spans="1:26" ht="12.7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2.7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12.7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2.7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2.7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2.7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12.7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2.7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2.7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2.7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2.7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2.7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2.7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2.7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2.7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2.7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2.7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2.7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2.7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2.7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2.7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2.7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2.7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2.7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2.7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2.7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2.7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sheetData>
  <sheetProtection/>
  <protectedRanges>
    <protectedRange sqref="F7:F14 F16:F17 H7:H14 J7:J14 J16:J17 L12:L14 L7 F24" name="Intervallo1"/>
  </protectedRanges>
  <mergeCells count="13">
    <mergeCell ref="M19:O19"/>
    <mergeCell ref="H24:V24"/>
    <mergeCell ref="T15:U15"/>
    <mergeCell ref="C24:D24"/>
    <mergeCell ref="T19:V19"/>
    <mergeCell ref="B2:W2"/>
    <mergeCell ref="F5:F6"/>
    <mergeCell ref="H5:H6"/>
    <mergeCell ref="J5:J6"/>
    <mergeCell ref="T5:T6"/>
    <mergeCell ref="U5:U6"/>
    <mergeCell ref="S5:S6"/>
    <mergeCell ref="L5:L6"/>
  </mergeCells>
  <hyperlinks>
    <hyperlink ref="F28" location="'PRIMA PAGINA'!A1" display="PAGINA INIZIALE"/>
    <hyperlink ref="F30" location="'SCHEDA AZIENDA'!A1" display="SCHEMA AZIENDA"/>
    <hyperlink ref="F32" location="'INDICATORI AZIENDALI'!A1" display="INDICATORI AZIENDALI"/>
    <hyperlink ref="F34" location="CONTESTO!A1" display="CONTESTO DEL LAVORO"/>
    <hyperlink ref="F36" location="CONTENUTO!A1" display="CONTENUTO DEL LAVORO"/>
    <hyperlink ref="F38" location="RISULTATI!A1" display="IDENTIFICAZIONE DELLA CONDIZIONE DI RISCHIO"/>
  </hyperlinks>
  <printOptions/>
  <pageMargins left="0.23" right="0.26" top="1" bottom="1" header="0.5" footer="0.5"/>
  <pageSetup orientation="landscape" paperSize="9" scale="85" r:id="rId2"/>
  <headerFooter alignWithMargins="0">
    <oddHeader xml:space="preserve">&amp;CLa valutazione dello stress lavoro-correlato </oddHeader>
  </headerFooter>
  <rowBreaks count="1" manualBreakCount="1">
    <brk id="25" max="255" man="1"/>
  </rowBreaks>
  <drawing r:id="rId1"/>
</worksheet>
</file>

<file path=xl/worksheets/sheet4.xml><?xml version="1.0" encoding="utf-8"?>
<worksheet xmlns="http://schemas.openxmlformats.org/spreadsheetml/2006/main" xmlns:r="http://schemas.openxmlformats.org/officeDocument/2006/relationships">
  <sheetPr codeName="Foglio2">
    <tabColor indexed="44"/>
  </sheetPr>
  <dimension ref="A1:U110"/>
  <sheetViews>
    <sheetView zoomScale="90" zoomScaleNormal="90" workbookViewId="0" topLeftCell="A79">
      <selection activeCell="N87" sqref="N87"/>
    </sheetView>
  </sheetViews>
  <sheetFormatPr defaultColWidth="9.140625" defaultRowHeight="12.75"/>
  <cols>
    <col min="1" max="1" width="2.7109375" style="0" customWidth="1"/>
    <col min="2" max="2" width="2.28125" style="0" customWidth="1"/>
    <col min="3" max="3" width="6.140625" style="0" customWidth="1"/>
    <col min="4" max="4" width="54.00390625" style="0" customWidth="1"/>
    <col min="5" max="5" width="2.28125" style="0" customWidth="1"/>
    <col min="8" max="8" width="2.421875" style="0" customWidth="1"/>
    <col min="9" max="9" width="6.7109375" style="0" hidden="1" customWidth="1"/>
    <col min="10" max="10" width="7.140625" style="0" hidden="1" customWidth="1"/>
    <col min="11" max="11" width="6.8515625" style="0" hidden="1" customWidth="1"/>
    <col min="12" max="14" width="12.7109375" style="0" customWidth="1"/>
    <col min="15" max="15" width="4.421875" style="0" customWidth="1"/>
  </cols>
  <sheetData>
    <row r="1" spans="1:21" ht="13.5" thickBot="1">
      <c r="A1" s="37"/>
      <c r="B1" s="37"/>
      <c r="C1" s="37"/>
      <c r="D1" s="37"/>
      <c r="E1" s="37"/>
      <c r="F1" s="37"/>
      <c r="G1" s="37"/>
      <c r="H1" s="37"/>
      <c r="I1" s="37"/>
      <c r="J1" s="37"/>
      <c r="K1" s="37"/>
      <c r="L1" s="37"/>
      <c r="M1" s="37"/>
      <c r="N1" s="37"/>
      <c r="O1" s="37"/>
      <c r="P1" s="37"/>
      <c r="Q1" s="37"/>
      <c r="R1" s="37"/>
      <c r="S1" s="37"/>
      <c r="T1" s="37"/>
      <c r="U1" s="37"/>
    </row>
    <row r="2" spans="1:21" ht="13.5" thickBot="1">
      <c r="A2" s="37"/>
      <c r="B2" s="8"/>
      <c r="C2" s="9"/>
      <c r="D2" s="9"/>
      <c r="E2" s="9"/>
      <c r="F2" s="9"/>
      <c r="G2" s="9"/>
      <c r="H2" s="9"/>
      <c r="I2" s="9"/>
      <c r="J2" s="9"/>
      <c r="K2" s="9"/>
      <c r="L2" s="9"/>
      <c r="M2" s="9"/>
      <c r="N2" s="9"/>
      <c r="O2" s="10"/>
      <c r="P2" s="37"/>
      <c r="Q2" s="37"/>
      <c r="R2" s="37"/>
      <c r="S2" s="37"/>
      <c r="T2" s="37"/>
      <c r="U2" s="37"/>
    </row>
    <row r="3" spans="1:21" ht="24" thickBot="1">
      <c r="A3" s="37"/>
      <c r="B3" s="66"/>
      <c r="C3" s="214" t="s">
        <v>150</v>
      </c>
      <c r="D3" s="215"/>
      <c r="E3" s="215"/>
      <c r="F3" s="215"/>
      <c r="G3" s="215"/>
      <c r="H3" s="215"/>
      <c r="I3" s="215"/>
      <c r="J3" s="215"/>
      <c r="K3" s="215"/>
      <c r="L3" s="215"/>
      <c r="M3" s="215"/>
      <c r="N3" s="216"/>
      <c r="O3" s="13"/>
      <c r="P3" s="37"/>
      <c r="Q3" s="37"/>
      <c r="R3" s="37"/>
      <c r="S3" s="37"/>
      <c r="T3" s="37"/>
      <c r="U3" s="37"/>
    </row>
    <row r="4" spans="1:21" ht="13.5" thickBot="1">
      <c r="A4" s="37"/>
      <c r="B4" s="11"/>
      <c r="C4" s="12"/>
      <c r="D4" s="12"/>
      <c r="E4" s="12"/>
      <c r="F4" s="12"/>
      <c r="G4" s="12"/>
      <c r="H4" s="12"/>
      <c r="I4" s="12"/>
      <c r="J4" s="12"/>
      <c r="K4" s="12"/>
      <c r="L4" s="12"/>
      <c r="M4" s="12"/>
      <c r="N4" s="12"/>
      <c r="O4" s="13"/>
      <c r="P4" s="37"/>
      <c r="Q4" s="37"/>
      <c r="R4" s="37"/>
      <c r="S4" s="37"/>
      <c r="T4" s="37"/>
      <c r="U4" s="37"/>
    </row>
    <row r="5" spans="1:21" ht="18" customHeight="1">
      <c r="A5" s="37"/>
      <c r="B5" s="11"/>
      <c r="C5" s="209" t="s">
        <v>6</v>
      </c>
      <c r="D5" s="209"/>
      <c r="E5" s="209"/>
      <c r="F5" s="12"/>
      <c r="G5" s="12"/>
      <c r="H5" s="12"/>
      <c r="I5" s="12"/>
      <c r="J5" s="12"/>
      <c r="K5" s="12"/>
      <c r="L5" s="12"/>
      <c r="M5" s="204" t="s">
        <v>44</v>
      </c>
      <c r="N5" s="12"/>
      <c r="O5" s="13"/>
      <c r="P5" s="37"/>
      <c r="Q5" s="37"/>
      <c r="R5" s="37"/>
      <c r="S5" s="37"/>
      <c r="T5" s="37"/>
      <c r="U5" s="37"/>
    </row>
    <row r="6" spans="1:21" ht="18" customHeight="1">
      <c r="A6" s="37"/>
      <c r="B6" s="11"/>
      <c r="C6" s="72" t="s">
        <v>7</v>
      </c>
      <c r="D6" s="72" t="s">
        <v>8</v>
      </c>
      <c r="E6" s="12"/>
      <c r="F6" s="16" t="s">
        <v>27</v>
      </c>
      <c r="G6" s="16" t="s">
        <v>28</v>
      </c>
      <c r="H6" s="12"/>
      <c r="I6" s="12"/>
      <c r="J6" s="12"/>
      <c r="K6" s="12"/>
      <c r="L6" s="12"/>
      <c r="M6" s="205"/>
      <c r="N6" s="12"/>
      <c r="O6" s="13"/>
      <c r="P6" s="37"/>
      <c r="Q6" s="37"/>
      <c r="R6" s="37"/>
      <c r="S6" s="37"/>
      <c r="T6" s="37"/>
      <c r="U6" s="37"/>
    </row>
    <row r="7" spans="1:21" ht="24.75" customHeight="1">
      <c r="A7" s="37"/>
      <c r="B7" s="11"/>
      <c r="C7" s="73">
        <v>1</v>
      </c>
      <c r="D7" s="74" t="s">
        <v>129</v>
      </c>
      <c r="E7" s="12"/>
      <c r="F7" s="15"/>
      <c r="G7" s="15"/>
      <c r="H7" s="12"/>
      <c r="I7" s="42" t="str">
        <f>IF(F7="x","0","0")</f>
        <v>0</v>
      </c>
      <c r="J7" s="43" t="str">
        <f>IF(G7="x","1","0")</f>
        <v>0</v>
      </c>
      <c r="K7" s="44">
        <f>I7+J7</f>
        <v>0</v>
      </c>
      <c r="L7" s="12"/>
      <c r="M7" s="33">
        <f>IF(J7="1","X","")</f>
      </c>
      <c r="N7" s="12"/>
      <c r="O7" s="13"/>
      <c r="P7" s="37"/>
      <c r="Q7" s="37"/>
      <c r="R7" s="37"/>
      <c r="S7" s="37"/>
      <c r="T7" s="37"/>
      <c r="U7" s="37"/>
    </row>
    <row r="8" spans="1:21" ht="24.75" customHeight="1">
      <c r="A8" s="37"/>
      <c r="B8" s="11"/>
      <c r="C8" s="73">
        <v>2</v>
      </c>
      <c r="D8" s="74" t="s">
        <v>9</v>
      </c>
      <c r="E8" s="12"/>
      <c r="F8" s="15"/>
      <c r="G8" s="15"/>
      <c r="H8" s="12"/>
      <c r="I8" s="42" t="str">
        <f aca="true" t="shared" si="0" ref="I8:I17">IF(F8="x","0","0")</f>
        <v>0</v>
      </c>
      <c r="J8" s="43" t="str">
        <f aca="true" t="shared" si="1" ref="J8:J17">IF(G8="x","1","0")</f>
        <v>0</v>
      </c>
      <c r="K8" s="44">
        <f aca="true" t="shared" si="2" ref="K8:K17">I8+J8</f>
        <v>0</v>
      </c>
      <c r="L8" s="12"/>
      <c r="M8" s="33">
        <f>IF(J8="1","X","")</f>
      </c>
      <c r="N8" s="12"/>
      <c r="O8" s="13"/>
      <c r="P8" s="37"/>
      <c r="Q8" s="37"/>
      <c r="R8" s="37"/>
      <c r="S8" s="37"/>
      <c r="T8" s="37"/>
      <c r="U8" s="37"/>
    </row>
    <row r="9" spans="1:21" ht="24.75" customHeight="1">
      <c r="A9" s="37"/>
      <c r="B9" s="11"/>
      <c r="C9" s="73">
        <v>3</v>
      </c>
      <c r="D9" s="74" t="s">
        <v>10</v>
      </c>
      <c r="E9" s="12"/>
      <c r="F9" s="15"/>
      <c r="G9" s="15"/>
      <c r="H9" s="12"/>
      <c r="I9" s="42" t="str">
        <f t="shared" si="0"/>
        <v>0</v>
      </c>
      <c r="J9" s="43" t="str">
        <f t="shared" si="1"/>
        <v>0</v>
      </c>
      <c r="K9" s="44">
        <f t="shared" si="2"/>
        <v>0</v>
      </c>
      <c r="L9" s="12"/>
      <c r="M9" s="33">
        <f aca="true" t="shared" si="3" ref="M9:M17">IF(J9="1","X","")</f>
      </c>
      <c r="N9" s="12"/>
      <c r="O9" s="13"/>
      <c r="P9" s="37"/>
      <c r="Q9" s="37"/>
      <c r="R9" s="37"/>
      <c r="S9" s="37"/>
      <c r="T9" s="37"/>
      <c r="U9" s="37"/>
    </row>
    <row r="10" spans="1:21" ht="24.75" customHeight="1">
      <c r="A10" s="37"/>
      <c r="B10" s="11"/>
      <c r="C10" s="73">
        <v>4</v>
      </c>
      <c r="D10" s="74" t="s">
        <v>11</v>
      </c>
      <c r="E10" s="12"/>
      <c r="F10" s="15"/>
      <c r="G10" s="15"/>
      <c r="H10" s="12"/>
      <c r="I10" s="42" t="str">
        <f t="shared" si="0"/>
        <v>0</v>
      </c>
      <c r="J10" s="43" t="str">
        <f t="shared" si="1"/>
        <v>0</v>
      </c>
      <c r="K10" s="44">
        <f t="shared" si="2"/>
        <v>0</v>
      </c>
      <c r="L10" s="12"/>
      <c r="M10" s="33">
        <f t="shared" si="3"/>
      </c>
      <c r="N10" s="12"/>
      <c r="O10" s="13"/>
      <c r="P10" s="37"/>
      <c r="Q10" s="37"/>
      <c r="R10" s="37"/>
      <c r="S10" s="37"/>
      <c r="T10" s="37"/>
      <c r="U10" s="37"/>
    </row>
    <row r="11" spans="1:21" ht="31.5" customHeight="1">
      <c r="A11" s="37"/>
      <c r="B11" s="11"/>
      <c r="C11" s="73">
        <v>5</v>
      </c>
      <c r="D11" s="74" t="s">
        <v>130</v>
      </c>
      <c r="E11" s="12"/>
      <c r="F11" s="15"/>
      <c r="G11" s="15"/>
      <c r="H11" s="12"/>
      <c r="I11" s="42" t="str">
        <f>IF(F11="x","0","0")</f>
        <v>0</v>
      </c>
      <c r="J11" s="43" t="str">
        <f>IF(G11="x","1","0")</f>
        <v>0</v>
      </c>
      <c r="K11" s="44">
        <f>I11+J11</f>
        <v>0</v>
      </c>
      <c r="L11" s="12"/>
      <c r="M11" s="33">
        <f t="shared" si="3"/>
      </c>
      <c r="N11" s="12"/>
      <c r="O11" s="13"/>
      <c r="P11" s="37"/>
      <c r="Q11" s="37"/>
      <c r="R11" s="37"/>
      <c r="S11" s="37"/>
      <c r="T11" s="37"/>
      <c r="U11" s="37"/>
    </row>
    <row r="12" spans="1:21" ht="30" customHeight="1">
      <c r="A12" s="37"/>
      <c r="B12" s="11"/>
      <c r="C12" s="73">
        <v>6</v>
      </c>
      <c r="D12" s="74" t="s">
        <v>12</v>
      </c>
      <c r="E12" s="12"/>
      <c r="F12" s="15"/>
      <c r="G12" s="15"/>
      <c r="H12" s="12"/>
      <c r="I12" s="42" t="str">
        <f t="shared" si="0"/>
        <v>0</v>
      </c>
      <c r="J12" s="43" t="str">
        <f t="shared" si="1"/>
        <v>0</v>
      </c>
      <c r="K12" s="44">
        <f t="shared" si="2"/>
        <v>0</v>
      </c>
      <c r="L12" s="12"/>
      <c r="M12" s="33">
        <f t="shared" si="3"/>
      </c>
      <c r="N12" s="12"/>
      <c r="O12" s="13"/>
      <c r="P12" s="37"/>
      <c r="Q12" s="37"/>
      <c r="R12" s="37"/>
      <c r="S12" s="37"/>
      <c r="T12" s="37"/>
      <c r="U12" s="37"/>
    </row>
    <row r="13" spans="1:21" ht="30.75" customHeight="1">
      <c r="A13" s="37"/>
      <c r="B13" s="11"/>
      <c r="C13" s="73">
        <v>7</v>
      </c>
      <c r="D13" s="74" t="s">
        <v>13</v>
      </c>
      <c r="E13" s="12"/>
      <c r="F13" s="15"/>
      <c r="G13" s="15"/>
      <c r="H13" s="12"/>
      <c r="I13" s="42" t="str">
        <f t="shared" si="0"/>
        <v>0</v>
      </c>
      <c r="J13" s="43" t="str">
        <f t="shared" si="1"/>
        <v>0</v>
      </c>
      <c r="K13" s="44">
        <f t="shared" si="2"/>
        <v>0</v>
      </c>
      <c r="L13" s="12"/>
      <c r="M13" s="33">
        <f t="shared" si="3"/>
      </c>
      <c r="N13" s="12"/>
      <c r="O13" s="13"/>
      <c r="P13" s="37"/>
      <c r="Q13" s="37"/>
      <c r="R13" s="37"/>
      <c r="S13" s="37"/>
      <c r="T13" s="37"/>
      <c r="U13" s="37"/>
    </row>
    <row r="14" spans="1:21" ht="29.25" customHeight="1">
      <c r="A14" s="37"/>
      <c r="B14" s="11"/>
      <c r="C14" s="73">
        <v>8</v>
      </c>
      <c r="D14" s="74" t="s">
        <v>131</v>
      </c>
      <c r="E14" s="12"/>
      <c r="F14" s="15"/>
      <c r="G14" s="15"/>
      <c r="H14" s="12"/>
      <c r="I14" s="42" t="str">
        <f t="shared" si="0"/>
        <v>0</v>
      </c>
      <c r="J14" s="43" t="str">
        <f t="shared" si="1"/>
        <v>0</v>
      </c>
      <c r="K14" s="44">
        <f t="shared" si="2"/>
        <v>0</v>
      </c>
      <c r="L14" s="12"/>
      <c r="M14" s="33">
        <f t="shared" si="3"/>
      </c>
      <c r="N14" s="12"/>
      <c r="O14" s="13"/>
      <c r="P14" s="37"/>
      <c r="Q14" s="37"/>
      <c r="R14" s="37"/>
      <c r="S14" s="37"/>
      <c r="T14" s="37"/>
      <c r="U14" s="37"/>
    </row>
    <row r="15" spans="1:21" ht="24.75" customHeight="1">
      <c r="A15" s="37"/>
      <c r="B15" s="11"/>
      <c r="C15" s="73">
        <v>9</v>
      </c>
      <c r="D15" s="74" t="s">
        <v>14</v>
      </c>
      <c r="E15" s="12"/>
      <c r="F15" s="15"/>
      <c r="G15" s="15"/>
      <c r="H15" s="12"/>
      <c r="I15" s="42" t="str">
        <f t="shared" si="0"/>
        <v>0</v>
      </c>
      <c r="J15" s="43" t="str">
        <f t="shared" si="1"/>
        <v>0</v>
      </c>
      <c r="K15" s="44">
        <f t="shared" si="2"/>
        <v>0</v>
      </c>
      <c r="L15" s="12"/>
      <c r="M15" s="33">
        <f t="shared" si="3"/>
      </c>
      <c r="N15" s="12"/>
      <c r="O15" s="13"/>
      <c r="P15" s="37"/>
      <c r="Q15" s="37"/>
      <c r="R15" s="37"/>
      <c r="S15" s="37"/>
      <c r="T15" s="37"/>
      <c r="U15" s="37"/>
    </row>
    <row r="16" spans="1:21" ht="24.75" customHeight="1">
      <c r="A16" s="37"/>
      <c r="B16" s="11"/>
      <c r="C16" s="73">
        <v>10</v>
      </c>
      <c r="D16" s="74" t="s">
        <v>109</v>
      </c>
      <c r="E16" s="12"/>
      <c r="F16" s="15"/>
      <c r="G16" s="15"/>
      <c r="H16" s="12"/>
      <c r="I16" s="42" t="str">
        <f t="shared" si="0"/>
        <v>0</v>
      </c>
      <c r="J16" s="43" t="str">
        <f t="shared" si="1"/>
        <v>0</v>
      </c>
      <c r="K16" s="44">
        <f t="shared" si="2"/>
        <v>0</v>
      </c>
      <c r="L16" s="12"/>
      <c r="M16" s="33">
        <f t="shared" si="3"/>
      </c>
      <c r="N16" s="12"/>
      <c r="O16" s="13"/>
      <c r="P16" s="37"/>
      <c r="Q16" s="37"/>
      <c r="R16" s="37"/>
      <c r="S16" s="37"/>
      <c r="T16" s="37"/>
      <c r="U16" s="37"/>
    </row>
    <row r="17" spans="1:21" ht="27" customHeight="1">
      <c r="A17" s="37"/>
      <c r="B17" s="11"/>
      <c r="C17" s="73">
        <v>11</v>
      </c>
      <c r="D17" s="74" t="s">
        <v>110</v>
      </c>
      <c r="E17" s="12"/>
      <c r="F17" s="15"/>
      <c r="G17" s="15"/>
      <c r="H17" s="12"/>
      <c r="I17" s="42" t="str">
        <f t="shared" si="0"/>
        <v>0</v>
      </c>
      <c r="J17" s="43" t="str">
        <f t="shared" si="1"/>
        <v>0</v>
      </c>
      <c r="K17" s="44">
        <f t="shared" si="2"/>
        <v>0</v>
      </c>
      <c r="L17" s="12"/>
      <c r="M17" s="33">
        <f t="shared" si="3"/>
      </c>
      <c r="N17" s="12"/>
      <c r="O17" s="13"/>
      <c r="P17" s="37"/>
      <c r="Q17" s="37"/>
      <c r="R17" s="37"/>
      <c r="S17" s="37"/>
      <c r="T17" s="37"/>
      <c r="U17" s="37"/>
    </row>
    <row r="18" spans="1:21" ht="13.5" thickBot="1">
      <c r="A18" s="37"/>
      <c r="B18" s="11"/>
      <c r="C18" s="12"/>
      <c r="D18" s="12"/>
      <c r="E18" s="12"/>
      <c r="F18" s="12"/>
      <c r="G18" s="12"/>
      <c r="H18" s="12"/>
      <c r="I18" s="6"/>
      <c r="J18" s="6"/>
      <c r="K18" s="6"/>
      <c r="L18" s="12"/>
      <c r="M18" s="6"/>
      <c r="N18" s="12"/>
      <c r="O18" s="13"/>
      <c r="P18" s="37"/>
      <c r="Q18" s="37"/>
      <c r="R18" s="37"/>
      <c r="S18" s="37"/>
      <c r="T18" s="37"/>
      <c r="U18" s="37"/>
    </row>
    <row r="19" spans="1:21" ht="23.25" customHeight="1">
      <c r="A19" s="37"/>
      <c r="B19" s="11"/>
      <c r="C19" s="12"/>
      <c r="D19" s="12"/>
      <c r="E19" s="12"/>
      <c r="F19" s="12"/>
      <c r="G19" s="12"/>
      <c r="H19" s="12"/>
      <c r="I19" s="46"/>
      <c r="J19" s="46"/>
      <c r="K19" s="46"/>
      <c r="L19" s="206">
        <f>K8+K9+K10+K12+K13+K14+K17+K7+K11+K15+K16</f>
        <v>0</v>
      </c>
      <c r="M19" s="207"/>
      <c r="N19" s="208"/>
      <c r="O19" s="13"/>
      <c r="P19" s="37"/>
      <c r="Q19" s="37"/>
      <c r="R19" s="37"/>
      <c r="S19" s="37"/>
      <c r="T19" s="37"/>
      <c r="U19" s="37"/>
    </row>
    <row r="20" spans="1:21" ht="23.25" customHeight="1" thickBot="1">
      <c r="A20" s="37"/>
      <c r="B20" s="11"/>
      <c r="C20" s="12"/>
      <c r="D20" s="12"/>
      <c r="E20" s="12"/>
      <c r="F20" s="12"/>
      <c r="G20" s="12"/>
      <c r="H20" s="12"/>
      <c r="I20" s="6"/>
      <c r="J20" s="6"/>
      <c r="K20" s="47"/>
      <c r="L20" s="48" t="str">
        <f>IF(AND(L19&gt;=0,L19&lt;=4),"X","")</f>
        <v>X</v>
      </c>
      <c r="M20" s="49">
        <f>IF(AND(L19&gt;=5,L19&lt;=7),"X","")</f>
      </c>
      <c r="N20" s="50">
        <f>IF(AND(L19&gt;=8,L19&lt;=11),"X","")</f>
      </c>
      <c r="O20" s="13"/>
      <c r="P20" s="37"/>
      <c r="Q20" s="37"/>
      <c r="R20" s="37"/>
      <c r="S20" s="37"/>
      <c r="T20" s="37"/>
      <c r="U20" s="37"/>
    </row>
    <row r="21" spans="1:21" ht="12.75">
      <c r="A21" s="37"/>
      <c r="B21" s="11"/>
      <c r="C21" s="12"/>
      <c r="D21" s="12"/>
      <c r="E21" s="12"/>
      <c r="F21" s="12"/>
      <c r="G21" s="12"/>
      <c r="H21" s="12"/>
      <c r="I21" s="6"/>
      <c r="J21" s="6"/>
      <c r="K21" s="6"/>
      <c r="L21" s="12"/>
      <c r="M21" s="12"/>
      <c r="N21" s="12"/>
      <c r="O21" s="13"/>
      <c r="P21" s="37"/>
      <c r="Q21" s="37"/>
      <c r="R21" s="37"/>
      <c r="S21" s="37"/>
      <c r="T21" s="37"/>
      <c r="U21" s="37"/>
    </row>
    <row r="22" spans="1:21" ht="13.5" thickBot="1">
      <c r="A22" s="37"/>
      <c r="B22" s="11"/>
      <c r="C22" s="12"/>
      <c r="D22" s="12"/>
      <c r="E22" s="12"/>
      <c r="F22" s="12"/>
      <c r="G22" s="12"/>
      <c r="H22" s="12"/>
      <c r="I22" s="6"/>
      <c r="J22" s="6"/>
      <c r="K22" s="6"/>
      <c r="L22" s="12"/>
      <c r="M22" s="12"/>
      <c r="N22" s="12"/>
      <c r="O22" s="13"/>
      <c r="P22" s="37"/>
      <c r="Q22" s="37"/>
      <c r="R22" s="37"/>
      <c r="S22" s="37"/>
      <c r="T22" s="37"/>
      <c r="U22" s="37"/>
    </row>
    <row r="23" spans="1:21" ht="12.75" customHeight="1">
      <c r="A23" s="37"/>
      <c r="B23" s="11"/>
      <c r="C23" s="209" t="s">
        <v>15</v>
      </c>
      <c r="D23" s="209"/>
      <c r="E23" s="209"/>
      <c r="F23" s="209"/>
      <c r="G23" s="12"/>
      <c r="H23" s="12"/>
      <c r="I23" s="6"/>
      <c r="J23" s="6"/>
      <c r="K23" s="6"/>
      <c r="L23" s="12"/>
      <c r="M23" s="204" t="s">
        <v>44</v>
      </c>
      <c r="N23" s="12"/>
      <c r="O23" s="13"/>
      <c r="P23" s="37"/>
      <c r="Q23" s="37"/>
      <c r="R23" s="37"/>
      <c r="S23" s="37"/>
      <c r="T23" s="37"/>
      <c r="U23" s="37"/>
    </row>
    <row r="24" spans="1:21" ht="22.5" customHeight="1">
      <c r="A24" s="37"/>
      <c r="B24" s="11"/>
      <c r="C24" s="75" t="s">
        <v>7</v>
      </c>
      <c r="D24" s="75" t="s">
        <v>8</v>
      </c>
      <c r="E24" s="76"/>
      <c r="F24" s="16" t="s">
        <v>27</v>
      </c>
      <c r="G24" s="16" t="s">
        <v>28</v>
      </c>
      <c r="H24" s="12"/>
      <c r="I24" s="6"/>
      <c r="J24" s="6"/>
      <c r="K24" s="6"/>
      <c r="L24" s="12"/>
      <c r="M24" s="205"/>
      <c r="N24" s="12"/>
      <c r="O24" s="13"/>
      <c r="P24" s="37"/>
      <c r="Q24" s="37"/>
      <c r="R24" s="37"/>
      <c r="S24" s="37"/>
      <c r="T24" s="37"/>
      <c r="U24" s="37"/>
    </row>
    <row r="25" spans="1:21" ht="24.75" customHeight="1">
      <c r="A25" s="37"/>
      <c r="B25" s="11"/>
      <c r="C25" s="73">
        <v>1</v>
      </c>
      <c r="D25" s="74" t="s">
        <v>16</v>
      </c>
      <c r="E25" s="77"/>
      <c r="F25" s="15"/>
      <c r="G25" s="15"/>
      <c r="H25" s="12"/>
      <c r="I25" s="42" t="str">
        <f>IF(F25="x","0","0")</f>
        <v>0</v>
      </c>
      <c r="J25" s="43" t="str">
        <f>IF(G25="x","1","0")</f>
        <v>0</v>
      </c>
      <c r="K25" s="44">
        <f>I25+J25</f>
        <v>0</v>
      </c>
      <c r="L25" s="12"/>
      <c r="M25" s="33">
        <f>IF(J25="1","X","")</f>
      </c>
      <c r="N25" s="12"/>
      <c r="O25" s="13"/>
      <c r="P25" s="37"/>
      <c r="Q25" s="37"/>
      <c r="R25" s="37"/>
      <c r="S25" s="37"/>
      <c r="T25" s="37"/>
      <c r="U25" s="37"/>
    </row>
    <row r="26" spans="1:21" ht="24.75" customHeight="1">
      <c r="A26" s="37"/>
      <c r="B26" s="11"/>
      <c r="C26" s="73">
        <v>2</v>
      </c>
      <c r="D26" s="74" t="s">
        <v>17</v>
      </c>
      <c r="E26" s="77"/>
      <c r="F26" s="15"/>
      <c r="G26" s="15"/>
      <c r="H26" s="12"/>
      <c r="I26" s="42" t="str">
        <f>IF(F26="x","0","0")</f>
        <v>0</v>
      </c>
      <c r="J26" s="43" t="str">
        <f>IF(G26="x","1","0")</f>
        <v>0</v>
      </c>
      <c r="K26" s="44">
        <f>I26+J26</f>
        <v>0</v>
      </c>
      <c r="L26" s="12"/>
      <c r="M26" s="33">
        <f>IF(J26="1","X","")</f>
      </c>
      <c r="N26" s="12"/>
      <c r="O26" s="13"/>
      <c r="P26" s="37"/>
      <c r="Q26" s="37"/>
      <c r="R26" s="37"/>
      <c r="S26" s="37"/>
      <c r="T26" s="37"/>
      <c r="U26" s="37"/>
    </row>
    <row r="27" spans="1:21" ht="45" customHeight="1">
      <c r="A27" s="37"/>
      <c r="B27" s="11"/>
      <c r="C27" s="73">
        <v>3</v>
      </c>
      <c r="D27" s="74" t="s">
        <v>18</v>
      </c>
      <c r="E27" s="77"/>
      <c r="F27" s="15"/>
      <c r="G27" s="15"/>
      <c r="H27" s="12"/>
      <c r="I27" s="42" t="str">
        <f>IF(F27="x","1","0")</f>
        <v>0</v>
      </c>
      <c r="J27" s="43" t="str">
        <f>IF(G27="x","0","0")</f>
        <v>0</v>
      </c>
      <c r="K27" s="44">
        <f>I27+J27</f>
        <v>0</v>
      </c>
      <c r="L27" s="12"/>
      <c r="M27" s="33">
        <f>IF(I27="1","X","")</f>
      </c>
      <c r="N27" s="12"/>
      <c r="O27" s="13"/>
      <c r="P27" s="37"/>
      <c r="Q27" s="37"/>
      <c r="R27" s="37"/>
      <c r="S27" s="37"/>
      <c r="T27" s="37"/>
      <c r="U27" s="37"/>
    </row>
    <row r="28" spans="1:21" ht="45" customHeight="1">
      <c r="A28" s="37"/>
      <c r="B28" s="11"/>
      <c r="C28" s="73">
        <v>4</v>
      </c>
      <c r="D28" s="74" t="s">
        <v>19</v>
      </c>
      <c r="E28" s="77"/>
      <c r="F28" s="15"/>
      <c r="G28" s="15"/>
      <c r="H28" s="12"/>
      <c r="I28" s="42" t="str">
        <f>IF(F28="x","1","0")</f>
        <v>0</v>
      </c>
      <c r="J28" s="43" t="str">
        <f>IF(G28="x","0","0")</f>
        <v>0</v>
      </c>
      <c r="K28" s="44">
        <f>I28+J28</f>
        <v>0</v>
      </c>
      <c r="L28" s="12"/>
      <c r="M28" s="33">
        <f>IF(I28="1","X","")</f>
      </c>
      <c r="N28" s="12"/>
      <c r="O28" s="13"/>
      <c r="P28" s="37"/>
      <c r="Q28" s="37"/>
      <c r="R28" s="37"/>
      <c r="S28" s="37"/>
      <c r="T28" s="37"/>
      <c r="U28" s="37"/>
    </row>
    <row r="29" spans="1:21" ht="8.25" customHeight="1" thickBot="1">
      <c r="A29" s="37"/>
      <c r="B29" s="11"/>
      <c r="C29" s="12"/>
      <c r="D29" s="12"/>
      <c r="E29" s="12"/>
      <c r="F29" s="12"/>
      <c r="G29" s="12"/>
      <c r="H29" s="12"/>
      <c r="I29" s="6"/>
      <c r="J29" s="6"/>
      <c r="K29" s="6"/>
      <c r="L29" s="12"/>
      <c r="M29" s="12"/>
      <c r="N29" s="12"/>
      <c r="O29" s="13"/>
      <c r="P29" s="37"/>
      <c r="Q29" s="37"/>
      <c r="R29" s="37"/>
      <c r="S29" s="37"/>
      <c r="T29" s="37"/>
      <c r="U29" s="37"/>
    </row>
    <row r="30" spans="1:21" ht="23.25" customHeight="1">
      <c r="A30" s="37"/>
      <c r="B30" s="11"/>
      <c r="C30" s="12"/>
      <c r="D30" s="12"/>
      <c r="E30" s="12"/>
      <c r="F30" s="12"/>
      <c r="G30" s="12"/>
      <c r="H30" s="12"/>
      <c r="I30" s="68"/>
      <c r="J30" s="68"/>
      <c r="K30" s="68"/>
      <c r="L30" s="206">
        <f>K25+K26+K27+K28</f>
        <v>0</v>
      </c>
      <c r="M30" s="207"/>
      <c r="N30" s="208"/>
      <c r="O30" s="13"/>
      <c r="P30" s="37"/>
      <c r="Q30" s="37"/>
      <c r="R30" s="37"/>
      <c r="S30" s="37"/>
      <c r="T30" s="37"/>
      <c r="U30" s="37"/>
    </row>
    <row r="31" spans="1:21" ht="23.25" customHeight="1" thickBot="1">
      <c r="A31" s="37"/>
      <c r="B31" s="11"/>
      <c r="C31" s="12"/>
      <c r="D31" s="12"/>
      <c r="E31" s="12"/>
      <c r="F31" s="12"/>
      <c r="G31" s="12"/>
      <c r="H31" s="12"/>
      <c r="I31" s="51"/>
      <c r="J31" s="51"/>
      <c r="K31" s="51"/>
      <c r="L31" s="48" t="str">
        <f>IF(AND(L30&gt;=0,L30&lt;=1),"X","")</f>
        <v>X</v>
      </c>
      <c r="M31" s="49">
        <f>IF(AND(L30&gt;=2,L30&lt;=3),"X","")</f>
      </c>
      <c r="N31" s="50">
        <f>IF(AND(L30=4),"X","")</f>
      </c>
      <c r="O31" s="13"/>
      <c r="P31" s="37"/>
      <c r="Q31" s="37"/>
      <c r="R31" s="37"/>
      <c r="S31" s="37"/>
      <c r="T31" s="37"/>
      <c r="U31" s="37"/>
    </row>
    <row r="32" spans="1:21" ht="12.75">
      <c r="A32" s="37"/>
      <c r="B32" s="11"/>
      <c r="C32" s="12"/>
      <c r="D32" s="12"/>
      <c r="E32" s="12"/>
      <c r="F32" s="12"/>
      <c r="G32" s="12"/>
      <c r="H32" s="12"/>
      <c r="I32" s="6"/>
      <c r="J32" s="6"/>
      <c r="K32" s="6"/>
      <c r="L32" s="12"/>
      <c r="M32" s="12"/>
      <c r="N32" s="12"/>
      <c r="O32" s="13"/>
      <c r="P32" s="37"/>
      <c r="Q32" s="37"/>
      <c r="R32" s="37"/>
      <c r="S32" s="37"/>
      <c r="T32" s="37"/>
      <c r="U32" s="37"/>
    </row>
    <row r="33" spans="1:21" ht="13.5" thickBot="1">
      <c r="A33" s="37"/>
      <c r="B33" s="11"/>
      <c r="C33" s="12"/>
      <c r="D33" s="12"/>
      <c r="E33" s="12"/>
      <c r="F33" s="12"/>
      <c r="G33" s="12"/>
      <c r="H33" s="12"/>
      <c r="I33" s="6"/>
      <c r="J33" s="6"/>
      <c r="K33" s="6"/>
      <c r="L33" s="12"/>
      <c r="M33" s="12"/>
      <c r="N33" s="12"/>
      <c r="O33" s="13"/>
      <c r="P33" s="37"/>
      <c r="Q33" s="37"/>
      <c r="R33" s="37"/>
      <c r="S33" s="37"/>
      <c r="T33" s="37"/>
      <c r="U33" s="37"/>
    </row>
    <row r="34" spans="1:21" ht="12.75" customHeight="1">
      <c r="A34" s="37"/>
      <c r="B34" s="11"/>
      <c r="C34" s="209" t="s">
        <v>20</v>
      </c>
      <c r="D34" s="209"/>
      <c r="E34" s="209"/>
      <c r="F34" s="12"/>
      <c r="G34" s="12"/>
      <c r="H34" s="12"/>
      <c r="I34" s="6"/>
      <c r="J34" s="6"/>
      <c r="K34" s="6"/>
      <c r="L34" s="12"/>
      <c r="M34" s="204" t="s">
        <v>44</v>
      </c>
      <c r="N34" s="12"/>
      <c r="O34" s="13"/>
      <c r="P34" s="37"/>
      <c r="Q34" s="37"/>
      <c r="R34" s="37"/>
      <c r="S34" s="37"/>
      <c r="T34" s="37"/>
      <c r="U34" s="37"/>
    </row>
    <row r="35" spans="1:21" ht="22.5" customHeight="1">
      <c r="A35" s="37"/>
      <c r="B35" s="11"/>
      <c r="C35" s="75" t="s">
        <v>7</v>
      </c>
      <c r="D35" s="75" t="s">
        <v>8</v>
      </c>
      <c r="E35" s="12"/>
      <c r="F35" s="16" t="s">
        <v>27</v>
      </c>
      <c r="G35" s="16" t="s">
        <v>28</v>
      </c>
      <c r="H35" s="12"/>
      <c r="I35" s="6"/>
      <c r="J35" s="6"/>
      <c r="K35" s="6"/>
      <c r="L35" s="12"/>
      <c r="M35" s="205"/>
      <c r="N35" s="12"/>
      <c r="O35" s="13"/>
      <c r="P35" s="37"/>
      <c r="Q35" s="37"/>
      <c r="R35" s="37"/>
      <c r="S35" s="37"/>
      <c r="T35" s="37"/>
      <c r="U35" s="37"/>
    </row>
    <row r="36" spans="1:21" ht="24.75" customHeight="1">
      <c r="A36" s="37"/>
      <c r="B36" s="11"/>
      <c r="C36" s="73">
        <v>1</v>
      </c>
      <c r="D36" s="74" t="s">
        <v>21</v>
      </c>
      <c r="E36" s="12"/>
      <c r="F36" s="15"/>
      <c r="G36" s="15"/>
      <c r="H36" s="12"/>
      <c r="I36" s="42" t="str">
        <f>IF(F36="x","0","0")</f>
        <v>0</v>
      </c>
      <c r="J36" s="43" t="str">
        <f>IF(G36="x","1","0")</f>
        <v>0</v>
      </c>
      <c r="K36" s="44">
        <f>I36+J36</f>
        <v>0</v>
      </c>
      <c r="L36" s="12"/>
      <c r="M36" s="33">
        <f>IF(J36="1","X","")</f>
      </c>
      <c r="N36" s="12"/>
      <c r="O36" s="13"/>
      <c r="P36" s="37"/>
      <c r="Q36" s="37"/>
      <c r="R36" s="37"/>
      <c r="S36" s="37"/>
      <c r="T36" s="37"/>
      <c r="U36" s="37"/>
    </row>
    <row r="37" spans="1:21" ht="46.5" customHeight="1">
      <c r="A37" s="37"/>
      <c r="B37" s="11"/>
      <c r="C37" s="73">
        <v>2</v>
      </c>
      <c r="D37" s="74" t="s">
        <v>45</v>
      </c>
      <c r="E37" s="12"/>
      <c r="F37" s="15"/>
      <c r="G37" s="15"/>
      <c r="H37" s="12"/>
      <c r="I37" s="42" t="str">
        <f>IF(F37="x","0","0")</f>
        <v>0</v>
      </c>
      <c r="J37" s="43" t="str">
        <f>IF(G37="x","1","0")</f>
        <v>0</v>
      </c>
      <c r="K37" s="44">
        <f>I37+J37</f>
        <v>0</v>
      </c>
      <c r="L37" s="12"/>
      <c r="M37" s="33">
        <f>IF(J37="1","X","")</f>
      </c>
      <c r="N37" s="12"/>
      <c r="O37" s="13"/>
      <c r="P37" s="37"/>
      <c r="Q37" s="37"/>
      <c r="R37" s="37"/>
      <c r="S37" s="37"/>
      <c r="T37" s="37"/>
      <c r="U37" s="37"/>
    </row>
    <row r="38" spans="1:21" ht="40.5" customHeight="1">
      <c r="A38" s="37"/>
      <c r="B38" s="11"/>
      <c r="C38" s="73">
        <v>3</v>
      </c>
      <c r="D38" s="74" t="s">
        <v>22</v>
      </c>
      <c r="E38" s="12"/>
      <c r="F38" s="15"/>
      <c r="G38" s="15"/>
      <c r="H38" s="12"/>
      <c r="I38" s="42" t="str">
        <f>IF(F38="x","0","0")</f>
        <v>0</v>
      </c>
      <c r="J38" s="43" t="str">
        <f>IF(G38="x","1","0")</f>
        <v>0</v>
      </c>
      <c r="K38" s="44">
        <f>I38+J38</f>
        <v>0</v>
      </c>
      <c r="L38" s="12"/>
      <c r="M38" s="33">
        <f>IF(J38="1","X","")</f>
      </c>
      <c r="N38" s="12"/>
      <c r="O38" s="13"/>
      <c r="P38" s="37"/>
      <c r="Q38" s="37"/>
      <c r="R38" s="37"/>
      <c r="S38" s="37"/>
      <c r="T38" s="37"/>
      <c r="U38" s="37"/>
    </row>
    <row r="39" spans="1:21" s="45" customFormat="1" ht="20.25">
      <c r="A39" s="37"/>
      <c r="B39" s="11"/>
      <c r="C39" s="12"/>
      <c r="D39" s="12"/>
      <c r="E39" s="12"/>
      <c r="F39" s="12"/>
      <c r="G39" s="12"/>
      <c r="H39" s="12"/>
      <c r="I39" s="44"/>
      <c r="J39" s="44"/>
      <c r="K39" s="44"/>
      <c r="L39" s="12"/>
      <c r="M39" s="82"/>
      <c r="N39" s="12"/>
      <c r="O39" s="13"/>
      <c r="P39" s="37"/>
      <c r="Q39" s="37"/>
      <c r="R39" s="37"/>
      <c r="S39" s="37"/>
      <c r="T39" s="37"/>
      <c r="U39" s="37"/>
    </row>
    <row r="40" spans="1:21" ht="23.25" customHeight="1" thickBot="1">
      <c r="A40" s="37"/>
      <c r="B40" s="11"/>
      <c r="C40" s="12"/>
      <c r="D40" s="12"/>
      <c r="E40" s="12"/>
      <c r="F40" s="12"/>
      <c r="G40" s="12"/>
      <c r="H40" s="12"/>
      <c r="I40" s="52"/>
      <c r="J40" s="52"/>
      <c r="K40" s="52"/>
      <c r="L40" s="81"/>
      <c r="M40" s="12"/>
      <c r="N40" s="12"/>
      <c r="O40" s="13"/>
      <c r="P40" s="37"/>
      <c r="Q40" s="37"/>
      <c r="R40" s="37"/>
      <c r="S40" s="37"/>
      <c r="T40" s="37"/>
      <c r="U40" s="37"/>
    </row>
    <row r="41" spans="1:21" ht="23.25" customHeight="1">
      <c r="A41" s="37"/>
      <c r="B41" s="11"/>
      <c r="C41" s="12"/>
      <c r="D41" s="12"/>
      <c r="E41" s="12"/>
      <c r="F41" s="12"/>
      <c r="G41" s="12"/>
      <c r="H41" s="12"/>
      <c r="I41" s="51"/>
      <c r="J41" s="51"/>
      <c r="K41" s="51"/>
      <c r="L41" s="206">
        <f>K36+K37+K38</f>
        <v>0</v>
      </c>
      <c r="M41" s="207"/>
      <c r="N41" s="208"/>
      <c r="O41" s="13"/>
      <c r="P41" s="37"/>
      <c r="Q41" s="37"/>
      <c r="R41" s="37"/>
      <c r="S41" s="37"/>
      <c r="T41" s="37"/>
      <c r="U41" s="37"/>
    </row>
    <row r="42" spans="1:21" ht="21.75" customHeight="1" thickBot="1">
      <c r="A42" s="37"/>
      <c r="B42" s="11"/>
      <c r="C42" s="12"/>
      <c r="D42" s="12"/>
      <c r="E42" s="12"/>
      <c r="F42" s="12"/>
      <c r="G42" s="12"/>
      <c r="H42" s="12"/>
      <c r="I42" s="6"/>
      <c r="J42" s="6"/>
      <c r="K42" s="6"/>
      <c r="L42" s="48" t="str">
        <f>IF(AND(L41&gt;=0,L41&lt;=1),"X","")</f>
        <v>X</v>
      </c>
      <c r="M42" s="49">
        <f>IF(AND(L41=2),"X","")</f>
      </c>
      <c r="N42" s="50">
        <f>IF(AND(L41=3),"X","")</f>
      </c>
      <c r="O42" s="13"/>
      <c r="P42" s="37"/>
      <c r="Q42" s="37"/>
      <c r="R42" s="37"/>
      <c r="S42" s="37"/>
      <c r="T42" s="37"/>
      <c r="U42" s="37"/>
    </row>
    <row r="43" spans="1:21" ht="12.75">
      <c r="A43" s="37"/>
      <c r="B43" s="11"/>
      <c r="C43" s="12"/>
      <c r="D43" s="12"/>
      <c r="E43" s="12"/>
      <c r="F43" s="12"/>
      <c r="G43" s="12"/>
      <c r="H43" s="12"/>
      <c r="I43" s="6"/>
      <c r="J43" s="6"/>
      <c r="K43" s="6"/>
      <c r="L43" s="12"/>
      <c r="M43" s="12"/>
      <c r="N43" s="12"/>
      <c r="O43" s="13"/>
      <c r="P43" s="37"/>
      <c r="Q43" s="37"/>
      <c r="R43" s="37"/>
      <c r="S43" s="37"/>
      <c r="T43" s="37"/>
      <c r="U43" s="37"/>
    </row>
    <row r="44" spans="1:21" ht="13.5" thickBot="1">
      <c r="A44" s="37"/>
      <c r="B44" s="11"/>
      <c r="C44" s="12"/>
      <c r="D44" s="12"/>
      <c r="E44" s="12"/>
      <c r="F44" s="12"/>
      <c r="G44" s="12"/>
      <c r="H44" s="12"/>
      <c r="I44" s="6"/>
      <c r="J44" s="6"/>
      <c r="K44" s="6"/>
      <c r="L44" s="12"/>
      <c r="M44" s="12"/>
      <c r="N44" s="12"/>
      <c r="O44" s="13"/>
      <c r="P44" s="37"/>
      <c r="Q44" s="37"/>
      <c r="R44" s="37"/>
      <c r="S44" s="37"/>
      <c r="T44" s="37"/>
      <c r="U44" s="37"/>
    </row>
    <row r="45" spans="1:21" ht="12.75">
      <c r="A45" s="37"/>
      <c r="B45" s="11"/>
      <c r="C45" s="209" t="s">
        <v>23</v>
      </c>
      <c r="D45" s="209"/>
      <c r="E45" s="209"/>
      <c r="F45" s="12"/>
      <c r="G45" s="12"/>
      <c r="H45" s="12"/>
      <c r="I45" s="6"/>
      <c r="J45" s="6"/>
      <c r="K45" s="6"/>
      <c r="L45" s="12"/>
      <c r="M45" s="204" t="s">
        <v>44</v>
      </c>
      <c r="N45" s="12"/>
      <c r="O45" s="13"/>
      <c r="P45" s="37"/>
      <c r="Q45" s="37"/>
      <c r="R45" s="37"/>
      <c r="S45" s="37"/>
      <c r="T45" s="37"/>
      <c r="U45" s="37"/>
    </row>
    <row r="46" spans="1:21" ht="19.5" customHeight="1">
      <c r="A46" s="37"/>
      <c r="B46" s="11"/>
      <c r="C46" s="75" t="s">
        <v>7</v>
      </c>
      <c r="D46" s="75" t="s">
        <v>8</v>
      </c>
      <c r="E46" s="12"/>
      <c r="F46" s="16" t="s">
        <v>27</v>
      </c>
      <c r="G46" s="16" t="s">
        <v>28</v>
      </c>
      <c r="H46" s="12"/>
      <c r="I46" s="6"/>
      <c r="J46" s="6"/>
      <c r="K46" s="6"/>
      <c r="L46" s="12"/>
      <c r="M46" s="205"/>
      <c r="N46" s="12"/>
      <c r="O46" s="13"/>
      <c r="P46" s="37"/>
      <c r="Q46" s="37"/>
      <c r="R46" s="37"/>
      <c r="S46" s="37"/>
      <c r="T46" s="37"/>
      <c r="U46" s="37"/>
    </row>
    <row r="47" spans="1:21" ht="25.5">
      <c r="A47" s="37"/>
      <c r="B47" s="11"/>
      <c r="C47" s="73">
        <v>1</v>
      </c>
      <c r="D47" s="74" t="s">
        <v>24</v>
      </c>
      <c r="E47" s="12"/>
      <c r="F47" s="15"/>
      <c r="G47" s="15"/>
      <c r="H47" s="12"/>
      <c r="I47" s="42" t="str">
        <f>IF(F47="x","1","0")</f>
        <v>0</v>
      </c>
      <c r="J47" s="43" t="str">
        <f>IF(G47="x","0","0")</f>
        <v>0</v>
      </c>
      <c r="K47" s="44">
        <f>I47+J47</f>
        <v>0</v>
      </c>
      <c r="L47" s="12"/>
      <c r="M47" s="33">
        <f>IF(I47="1","X","")</f>
      </c>
      <c r="N47" s="12"/>
      <c r="O47" s="13"/>
      <c r="P47" s="37"/>
      <c r="Q47" s="37"/>
      <c r="R47" s="37"/>
      <c r="S47" s="37"/>
      <c r="T47" s="37"/>
      <c r="U47" s="37"/>
    </row>
    <row r="48" spans="1:21" ht="25.5">
      <c r="A48" s="37"/>
      <c r="B48" s="11"/>
      <c r="C48" s="73">
        <v>2</v>
      </c>
      <c r="D48" s="74" t="s">
        <v>111</v>
      </c>
      <c r="E48" s="12"/>
      <c r="F48" s="15"/>
      <c r="G48" s="15"/>
      <c r="H48" s="12"/>
      <c r="I48" s="42" t="str">
        <f>IF(F48="x","0","0")</f>
        <v>0</v>
      </c>
      <c r="J48" s="43" t="str">
        <f>IF(G48="x","1","0")</f>
        <v>0</v>
      </c>
      <c r="K48" s="44">
        <f>I48+J48</f>
        <v>0</v>
      </c>
      <c r="L48" s="12"/>
      <c r="M48" s="33">
        <f>IF(J48="1","X","")</f>
      </c>
      <c r="N48" s="12"/>
      <c r="O48" s="13"/>
      <c r="P48" s="37"/>
      <c r="Q48" s="37"/>
      <c r="R48" s="37"/>
      <c r="S48" s="37"/>
      <c r="T48" s="37"/>
      <c r="U48" s="37"/>
    </row>
    <row r="49" spans="1:21" ht="28.5" customHeight="1">
      <c r="A49" s="37"/>
      <c r="B49" s="11"/>
      <c r="C49" s="73">
        <v>3</v>
      </c>
      <c r="D49" s="74" t="s">
        <v>25</v>
      </c>
      <c r="E49" s="12"/>
      <c r="F49" s="15"/>
      <c r="G49" s="15"/>
      <c r="H49" s="12"/>
      <c r="I49" s="42" t="str">
        <f>IF(F49="x","0","0")</f>
        <v>0</v>
      </c>
      <c r="J49" s="43" t="str">
        <f>IF(G49="x","1","0")</f>
        <v>0</v>
      </c>
      <c r="K49" s="44">
        <f>I49+J49</f>
        <v>0</v>
      </c>
      <c r="L49" s="12"/>
      <c r="M49" s="33">
        <f>IF(J49="1","X","")</f>
      </c>
      <c r="N49" s="12"/>
      <c r="O49" s="13"/>
      <c r="P49" s="37"/>
      <c r="Q49" s="37"/>
      <c r="R49" s="37"/>
      <c r="S49" s="37"/>
      <c r="T49" s="37"/>
      <c r="U49" s="37"/>
    </row>
    <row r="50" spans="1:21" ht="27.75" customHeight="1">
      <c r="A50" s="37"/>
      <c r="B50" s="11"/>
      <c r="C50" s="73">
        <v>4</v>
      </c>
      <c r="D50" s="74" t="s">
        <v>26</v>
      </c>
      <c r="E50" s="12"/>
      <c r="F50" s="15"/>
      <c r="G50" s="15"/>
      <c r="H50" s="12"/>
      <c r="I50" s="42" t="str">
        <f>IF(F50="x","0","0")</f>
        <v>0</v>
      </c>
      <c r="J50" s="43" t="str">
        <f>IF(G50="x","1","0")</f>
        <v>0</v>
      </c>
      <c r="K50" s="44">
        <f>I50+J50</f>
        <v>0</v>
      </c>
      <c r="L50" s="12"/>
      <c r="M50" s="33">
        <f>IF(J50="1","X","")</f>
      </c>
      <c r="N50" s="12"/>
      <c r="O50" s="13"/>
      <c r="P50" s="37"/>
      <c r="Q50" s="37"/>
      <c r="R50" s="37"/>
      <c r="S50" s="37"/>
      <c r="T50" s="37"/>
      <c r="U50" s="37"/>
    </row>
    <row r="51" spans="1:21" ht="30.75" customHeight="1">
      <c r="A51" s="37"/>
      <c r="B51" s="11"/>
      <c r="C51" s="73">
        <v>5</v>
      </c>
      <c r="D51" s="74" t="s">
        <v>112</v>
      </c>
      <c r="E51" s="12"/>
      <c r="F51" s="15"/>
      <c r="G51" s="15"/>
      <c r="H51" s="12"/>
      <c r="I51" s="42" t="str">
        <f>IF(F51="x","1","0")</f>
        <v>0</v>
      </c>
      <c r="J51" s="43" t="str">
        <f>IF(G51="x","0","0")</f>
        <v>0</v>
      </c>
      <c r="K51" s="44">
        <f>I51+J51</f>
        <v>0</v>
      </c>
      <c r="L51" s="12"/>
      <c r="M51" s="33">
        <f>IF(I51="1","X","")</f>
      </c>
      <c r="N51" s="12"/>
      <c r="O51" s="13"/>
      <c r="P51" s="37"/>
      <c r="Q51" s="37"/>
      <c r="R51" s="37"/>
      <c r="S51" s="37"/>
      <c r="T51" s="37"/>
      <c r="U51" s="37"/>
    </row>
    <row r="52" spans="1:21" ht="13.5" thickBot="1">
      <c r="A52" s="37"/>
      <c r="B52" s="11"/>
      <c r="C52" s="12"/>
      <c r="D52" s="12"/>
      <c r="E52" s="12"/>
      <c r="F52" s="12"/>
      <c r="G52" s="12"/>
      <c r="H52" s="12"/>
      <c r="I52" s="6"/>
      <c r="J52" s="6"/>
      <c r="K52" s="6"/>
      <c r="L52" s="12"/>
      <c r="M52" s="12"/>
      <c r="N52" s="12"/>
      <c r="O52" s="13"/>
      <c r="P52" s="37"/>
      <c r="Q52" s="37"/>
      <c r="R52" s="37"/>
      <c r="S52" s="37"/>
      <c r="T52" s="37"/>
      <c r="U52" s="37"/>
    </row>
    <row r="53" spans="1:21" ht="23.25" customHeight="1">
      <c r="A53" s="37"/>
      <c r="B53" s="11"/>
      <c r="C53" s="12"/>
      <c r="D53" s="12"/>
      <c r="E53" s="12"/>
      <c r="F53" s="12"/>
      <c r="G53" s="12"/>
      <c r="H53" s="12"/>
      <c r="I53" s="52"/>
      <c r="J53" s="52"/>
      <c r="K53" s="52"/>
      <c r="L53" s="206">
        <f>K50+K47+K48+K49+K51</f>
        <v>0</v>
      </c>
      <c r="M53" s="207"/>
      <c r="N53" s="208"/>
      <c r="O53" s="13"/>
      <c r="P53" s="37"/>
      <c r="Q53" s="37"/>
      <c r="R53" s="37"/>
      <c r="S53" s="37"/>
      <c r="T53" s="37"/>
      <c r="U53" s="37"/>
    </row>
    <row r="54" spans="1:21" ht="23.25" customHeight="1" thickBot="1">
      <c r="A54" s="37"/>
      <c r="B54" s="11"/>
      <c r="C54" s="12"/>
      <c r="D54" s="12"/>
      <c r="E54" s="12"/>
      <c r="F54" s="12"/>
      <c r="G54" s="12"/>
      <c r="H54" s="12"/>
      <c r="I54" s="51"/>
      <c r="J54" s="51"/>
      <c r="K54" s="51"/>
      <c r="L54" s="48" t="str">
        <f>IF(AND(L53&gt;=0,L53&lt;=1),"X","")</f>
        <v>X</v>
      </c>
      <c r="M54" s="49">
        <f>IF(AND(L53&gt;=2,L53&lt;=3),"X","")</f>
      </c>
      <c r="N54" s="50">
        <f>IF(AND(L53&gt;=4,L53&lt;=5),"X","")</f>
      </c>
      <c r="O54" s="13"/>
      <c r="P54" s="37"/>
      <c r="Q54" s="37"/>
      <c r="R54" s="37"/>
      <c r="S54" s="37"/>
      <c r="T54" s="37"/>
      <c r="U54" s="37"/>
    </row>
    <row r="55" spans="1:21" ht="12.75">
      <c r="A55" s="37"/>
      <c r="B55" s="11"/>
      <c r="C55" s="12"/>
      <c r="D55" s="12"/>
      <c r="E55" s="12"/>
      <c r="F55" s="12"/>
      <c r="G55" s="12"/>
      <c r="H55" s="12"/>
      <c r="I55" s="6"/>
      <c r="J55" s="6"/>
      <c r="K55" s="6"/>
      <c r="L55" s="12"/>
      <c r="M55" s="12"/>
      <c r="N55" s="12"/>
      <c r="O55" s="13"/>
      <c r="P55" s="37"/>
      <c r="Q55" s="37"/>
      <c r="R55" s="37"/>
      <c r="S55" s="37"/>
      <c r="T55" s="37"/>
      <c r="U55" s="37"/>
    </row>
    <row r="56" spans="1:21" ht="13.5" thickBot="1">
      <c r="A56" s="37"/>
      <c r="B56" s="11"/>
      <c r="C56" s="12"/>
      <c r="D56" s="12"/>
      <c r="E56" s="12"/>
      <c r="F56" s="12"/>
      <c r="G56" s="12"/>
      <c r="H56" s="12"/>
      <c r="I56" s="6"/>
      <c r="J56" s="6"/>
      <c r="K56" s="6"/>
      <c r="L56" s="12"/>
      <c r="M56" s="12"/>
      <c r="N56" s="12"/>
      <c r="O56" s="13"/>
      <c r="P56" s="37"/>
      <c r="Q56" s="37"/>
      <c r="R56" s="37"/>
      <c r="S56" s="37"/>
      <c r="T56" s="37"/>
      <c r="U56" s="37"/>
    </row>
    <row r="57" spans="1:21" ht="12.75">
      <c r="A57" s="37"/>
      <c r="B57" s="11"/>
      <c r="C57" s="209" t="s">
        <v>46</v>
      </c>
      <c r="D57" s="209"/>
      <c r="E57" s="209"/>
      <c r="F57" s="12"/>
      <c r="G57" s="12"/>
      <c r="H57" s="12"/>
      <c r="I57" s="6"/>
      <c r="J57" s="6"/>
      <c r="K57" s="6"/>
      <c r="L57" s="12"/>
      <c r="M57" s="204" t="s">
        <v>44</v>
      </c>
      <c r="N57" s="12"/>
      <c r="O57" s="13"/>
      <c r="P57" s="37"/>
      <c r="Q57" s="37"/>
      <c r="R57" s="37"/>
      <c r="S57" s="37"/>
      <c r="T57" s="37"/>
      <c r="U57" s="37"/>
    </row>
    <row r="58" spans="1:21" ht="12.75">
      <c r="A58" s="37"/>
      <c r="B58" s="11"/>
      <c r="C58" s="75" t="s">
        <v>7</v>
      </c>
      <c r="D58" s="75" t="s">
        <v>8</v>
      </c>
      <c r="E58" s="12"/>
      <c r="F58" s="16" t="s">
        <v>27</v>
      </c>
      <c r="G58" s="16" t="s">
        <v>28</v>
      </c>
      <c r="H58" s="12"/>
      <c r="I58" s="6"/>
      <c r="J58" s="6"/>
      <c r="K58" s="6"/>
      <c r="L58" s="12"/>
      <c r="M58" s="205"/>
      <c r="N58" s="12"/>
      <c r="O58" s="13"/>
      <c r="P58" s="37"/>
      <c r="Q58" s="37"/>
      <c r="R58" s="37"/>
      <c r="S58" s="37"/>
      <c r="T58" s="37"/>
      <c r="U58" s="37"/>
    </row>
    <row r="59" spans="1:21" ht="33" customHeight="1">
      <c r="A59" s="37"/>
      <c r="B59" s="11"/>
      <c r="C59" s="73">
        <v>1</v>
      </c>
      <c r="D59" s="74" t="s">
        <v>113</v>
      </c>
      <c r="E59" s="12"/>
      <c r="F59" s="15"/>
      <c r="G59" s="15"/>
      <c r="H59" s="12"/>
      <c r="I59" s="42" t="str">
        <f>IF(F59="x","0","0")</f>
        <v>0</v>
      </c>
      <c r="J59" s="43" t="str">
        <f>IF(G59="x","1","0")</f>
        <v>0</v>
      </c>
      <c r="K59" s="44">
        <f>I59+J59</f>
        <v>0</v>
      </c>
      <c r="L59" s="12"/>
      <c r="M59" s="33">
        <f>IF(J59="1","X","")</f>
      </c>
      <c r="N59" s="12"/>
      <c r="O59" s="13"/>
      <c r="P59" s="37"/>
      <c r="Q59" s="37"/>
      <c r="R59" s="37"/>
      <c r="S59" s="37"/>
      <c r="T59" s="37"/>
      <c r="U59" s="37"/>
    </row>
    <row r="60" spans="1:21" ht="40.5" customHeight="1">
      <c r="A60" s="37"/>
      <c r="B60" s="11"/>
      <c r="C60" s="73">
        <v>2</v>
      </c>
      <c r="D60" s="74" t="s">
        <v>114</v>
      </c>
      <c r="E60" s="12"/>
      <c r="F60" s="15"/>
      <c r="G60" s="15"/>
      <c r="H60" s="12"/>
      <c r="I60" s="42" t="str">
        <f>IF(F60="x","0","0")</f>
        <v>0</v>
      </c>
      <c r="J60" s="43" t="str">
        <f>IF(G60="x","1","0")</f>
        <v>0</v>
      </c>
      <c r="K60" s="44">
        <f>I60+J60</f>
        <v>0</v>
      </c>
      <c r="L60" s="12"/>
      <c r="M60" s="33">
        <f>IF(J60="1","X","")</f>
      </c>
      <c r="N60" s="12"/>
      <c r="O60" s="13"/>
      <c r="P60" s="37"/>
      <c r="Q60" s="37"/>
      <c r="R60" s="37"/>
      <c r="S60" s="37"/>
      <c r="T60" s="37"/>
      <c r="U60" s="37"/>
    </row>
    <row r="61" spans="1:21" ht="28.5" customHeight="1">
      <c r="A61" s="37"/>
      <c r="B61" s="11"/>
      <c r="C61" s="73">
        <v>3</v>
      </c>
      <c r="D61" s="74" t="s">
        <v>115</v>
      </c>
      <c r="E61" s="12"/>
      <c r="F61" s="15"/>
      <c r="G61" s="15"/>
      <c r="H61" s="12"/>
      <c r="I61" s="42" t="str">
        <f>IF(F61="x","1","0")</f>
        <v>0</v>
      </c>
      <c r="J61" s="43" t="str">
        <f>IF(G61="x","0","0")</f>
        <v>0</v>
      </c>
      <c r="K61" s="44">
        <f>I61+J61</f>
        <v>0</v>
      </c>
      <c r="L61" s="12"/>
      <c r="M61" s="33">
        <f>IF(I61="1","X","")</f>
      </c>
      <c r="N61" s="12"/>
      <c r="O61" s="13"/>
      <c r="P61" s="37"/>
      <c r="Q61" s="37"/>
      <c r="R61" s="37"/>
      <c r="S61" s="37"/>
      <c r="T61" s="37"/>
      <c r="U61" s="37"/>
    </row>
    <row r="62" spans="1:21" ht="13.5" thickBot="1">
      <c r="A62" s="37"/>
      <c r="B62" s="11"/>
      <c r="C62" s="12"/>
      <c r="D62" s="12"/>
      <c r="E62" s="12"/>
      <c r="F62" s="12"/>
      <c r="G62" s="12"/>
      <c r="H62" s="12"/>
      <c r="I62" s="6"/>
      <c r="J62" s="6"/>
      <c r="K62" s="6"/>
      <c r="L62" s="12"/>
      <c r="M62" s="12"/>
      <c r="N62" s="12"/>
      <c r="O62" s="13"/>
      <c r="P62" s="37"/>
      <c r="Q62" s="37"/>
      <c r="R62" s="37"/>
      <c r="S62" s="37"/>
      <c r="T62" s="37"/>
      <c r="U62" s="37"/>
    </row>
    <row r="63" spans="1:21" ht="18">
      <c r="A63" s="37"/>
      <c r="B63" s="11"/>
      <c r="C63" s="12"/>
      <c r="D63" s="12"/>
      <c r="E63" s="12"/>
      <c r="F63" s="12"/>
      <c r="G63" s="12"/>
      <c r="H63" s="12"/>
      <c r="I63" s="52"/>
      <c r="J63" s="52"/>
      <c r="K63" s="52"/>
      <c r="L63" s="219">
        <f>K60+K59+K61</f>
        <v>0</v>
      </c>
      <c r="M63" s="220"/>
      <c r="N63" s="221"/>
      <c r="O63" s="13"/>
      <c r="P63" s="37"/>
      <c r="Q63" s="37"/>
      <c r="R63" s="37"/>
      <c r="S63" s="37"/>
      <c r="T63" s="37"/>
      <c r="U63" s="37"/>
    </row>
    <row r="64" spans="1:21" ht="24" customHeight="1" thickBot="1">
      <c r="A64" s="37"/>
      <c r="B64" s="11"/>
      <c r="C64" s="12"/>
      <c r="D64" s="12"/>
      <c r="E64" s="12"/>
      <c r="F64" s="12"/>
      <c r="G64" s="12"/>
      <c r="H64" s="12"/>
      <c r="I64" s="51"/>
      <c r="J64" s="51"/>
      <c r="K64" s="51"/>
      <c r="L64" s="48" t="str">
        <f>IF(AND(L63&gt;=0,L63&lt;=1),"X","")</f>
        <v>X</v>
      </c>
      <c r="M64" s="49">
        <f>IF(AND(L63=2),"X","")</f>
      </c>
      <c r="N64" s="50">
        <f>IF(AND(L63=3),"X","")</f>
      </c>
      <c r="O64" s="13"/>
      <c r="P64" s="37"/>
      <c r="Q64" s="37"/>
      <c r="R64" s="37"/>
      <c r="S64" s="37"/>
      <c r="T64" s="37"/>
      <c r="U64" s="37"/>
    </row>
    <row r="65" spans="1:21" ht="12.75">
      <c r="A65" s="37"/>
      <c r="B65" s="11"/>
      <c r="C65" s="12"/>
      <c r="D65" s="12"/>
      <c r="E65" s="12"/>
      <c r="F65" s="12"/>
      <c r="G65" s="12"/>
      <c r="H65" s="12"/>
      <c r="I65" s="6"/>
      <c r="J65" s="6"/>
      <c r="K65" s="6"/>
      <c r="L65" s="12"/>
      <c r="M65" s="12"/>
      <c r="N65" s="12"/>
      <c r="O65" s="13"/>
      <c r="P65" s="37"/>
      <c r="Q65" s="37"/>
      <c r="R65" s="37"/>
      <c r="S65" s="37"/>
      <c r="T65" s="37"/>
      <c r="U65" s="37"/>
    </row>
    <row r="66" spans="1:21" ht="12.75">
      <c r="A66" s="37"/>
      <c r="B66" s="11"/>
      <c r="C66" s="12"/>
      <c r="D66" s="12"/>
      <c r="E66" s="12"/>
      <c r="F66" s="12"/>
      <c r="G66" s="12"/>
      <c r="H66" s="12"/>
      <c r="I66" s="6"/>
      <c r="J66" s="6"/>
      <c r="K66" s="6"/>
      <c r="L66" s="12"/>
      <c r="M66" s="12"/>
      <c r="N66" s="12"/>
      <c r="O66" s="13"/>
      <c r="P66" s="37"/>
      <c r="Q66" s="37"/>
      <c r="R66" s="37"/>
      <c r="S66" s="37"/>
      <c r="T66" s="37"/>
      <c r="U66" s="37"/>
    </row>
    <row r="67" spans="1:21" ht="13.5" thickBot="1">
      <c r="A67" s="37"/>
      <c r="B67" s="11"/>
      <c r="C67" s="12"/>
      <c r="D67" s="12"/>
      <c r="E67" s="12"/>
      <c r="F67" s="12"/>
      <c r="G67" s="12"/>
      <c r="H67" s="12"/>
      <c r="I67" s="6"/>
      <c r="J67" s="6"/>
      <c r="K67" s="6"/>
      <c r="L67" s="12"/>
      <c r="M67" s="12"/>
      <c r="N67" s="12"/>
      <c r="O67" s="13"/>
      <c r="P67" s="37"/>
      <c r="Q67" s="37"/>
      <c r="R67" s="37"/>
      <c r="S67" s="37"/>
      <c r="T67" s="37"/>
      <c r="U67" s="37"/>
    </row>
    <row r="68" spans="1:21" ht="12.75">
      <c r="A68" s="37"/>
      <c r="B68" s="11"/>
      <c r="C68" s="209" t="s">
        <v>47</v>
      </c>
      <c r="D68" s="209"/>
      <c r="E68" s="209"/>
      <c r="F68" s="12"/>
      <c r="G68" s="12"/>
      <c r="H68" s="12"/>
      <c r="I68" s="6"/>
      <c r="J68" s="6"/>
      <c r="K68" s="6"/>
      <c r="L68" s="12"/>
      <c r="M68" s="210" t="s">
        <v>83</v>
      </c>
      <c r="N68" s="12"/>
      <c r="O68" s="13"/>
      <c r="P68" s="37"/>
      <c r="Q68" s="37"/>
      <c r="R68" s="37"/>
      <c r="S68" s="37"/>
      <c r="T68" s="37"/>
      <c r="U68" s="37"/>
    </row>
    <row r="69" spans="1:21" ht="12.75">
      <c r="A69" s="37"/>
      <c r="B69" s="11"/>
      <c r="C69" s="75" t="s">
        <v>7</v>
      </c>
      <c r="D69" s="75" t="s">
        <v>8</v>
      </c>
      <c r="E69" s="12"/>
      <c r="F69" s="16" t="s">
        <v>27</v>
      </c>
      <c r="G69" s="16" t="s">
        <v>28</v>
      </c>
      <c r="H69" s="12"/>
      <c r="I69" s="6"/>
      <c r="J69" s="6"/>
      <c r="K69" s="6"/>
      <c r="L69" s="12"/>
      <c r="M69" s="211"/>
      <c r="N69" s="12"/>
      <c r="O69" s="13"/>
      <c r="P69" s="37"/>
      <c r="Q69" s="37"/>
      <c r="R69" s="37"/>
      <c r="S69" s="37"/>
      <c r="T69" s="37"/>
      <c r="U69" s="37"/>
    </row>
    <row r="70" spans="1:21" ht="25.5">
      <c r="A70" s="37"/>
      <c r="B70" s="11"/>
      <c r="C70" s="73">
        <v>1</v>
      </c>
      <c r="D70" s="74" t="s">
        <v>48</v>
      </c>
      <c r="E70" s="12"/>
      <c r="F70" s="15"/>
      <c r="G70" s="15"/>
      <c r="H70" s="12"/>
      <c r="I70" s="42" t="str">
        <f>IF(F70="x","0","0")</f>
        <v>0</v>
      </c>
      <c r="J70" s="43" t="str">
        <f>IF(G70="x","1","0")</f>
        <v>0</v>
      </c>
      <c r="K70" s="44">
        <f>I70+J70</f>
        <v>0</v>
      </c>
      <c r="L70" s="12"/>
      <c r="M70" s="57">
        <f>IF(J70="1","X","")</f>
      </c>
      <c r="N70" s="12"/>
      <c r="O70" s="13"/>
      <c r="P70" s="37"/>
      <c r="Q70" s="37"/>
      <c r="R70" s="37"/>
      <c r="S70" s="37"/>
      <c r="T70" s="37"/>
      <c r="U70" s="37"/>
    </row>
    <row r="71" spans="1:21" ht="20.25">
      <c r="A71" s="37"/>
      <c r="B71" s="11"/>
      <c r="C71" s="73">
        <v>2</v>
      </c>
      <c r="D71" s="74" t="s">
        <v>49</v>
      </c>
      <c r="E71" s="12"/>
      <c r="F71" s="15"/>
      <c r="G71" s="15"/>
      <c r="H71" s="12"/>
      <c r="I71" s="42" t="str">
        <f>IF(F71="x","0","0")</f>
        <v>0</v>
      </c>
      <c r="J71" s="43" t="str">
        <f>IF(G71="x","1","0")</f>
        <v>0</v>
      </c>
      <c r="K71" s="44">
        <f>I71+J71</f>
        <v>0</v>
      </c>
      <c r="L71" s="12"/>
      <c r="M71" s="57">
        <f>IF(J71="1","X","")</f>
      </c>
      <c r="N71" s="12"/>
      <c r="O71" s="13"/>
      <c r="P71" s="37"/>
      <c r="Q71" s="37"/>
      <c r="R71" s="37"/>
      <c r="S71" s="37"/>
      <c r="T71" s="37"/>
      <c r="U71" s="37"/>
    </row>
    <row r="72" spans="1:21" ht="28.5" customHeight="1">
      <c r="A72" s="37"/>
      <c r="B72" s="11"/>
      <c r="C72" s="73">
        <v>3</v>
      </c>
      <c r="D72" s="74" t="s">
        <v>116</v>
      </c>
      <c r="E72" s="12"/>
      <c r="F72" s="15"/>
      <c r="G72" s="15"/>
      <c r="H72" s="12"/>
      <c r="I72" s="42" t="str">
        <f>IF(F72="x","0","0")</f>
        <v>0</v>
      </c>
      <c r="J72" s="43" t="str">
        <f>IF(G72="x","1","0")</f>
        <v>0</v>
      </c>
      <c r="K72" s="44">
        <f>I72+J72</f>
        <v>0</v>
      </c>
      <c r="L72" s="12"/>
      <c r="M72" s="57">
        <f>IF(J72="1","X","")</f>
      </c>
      <c r="N72" s="12"/>
      <c r="O72" s="13"/>
      <c r="P72" s="37"/>
      <c r="Q72" s="37"/>
      <c r="R72" s="37"/>
      <c r="S72" s="37"/>
      <c r="T72" s="37"/>
      <c r="U72" s="37"/>
    </row>
    <row r="73" spans="1:21" ht="26.25" thickBot="1">
      <c r="A73" s="37"/>
      <c r="B73" s="11"/>
      <c r="C73" s="73">
        <v>4</v>
      </c>
      <c r="D73" s="74" t="s">
        <v>117</v>
      </c>
      <c r="E73" s="12"/>
      <c r="F73" s="15"/>
      <c r="G73" s="15"/>
      <c r="H73" s="12"/>
      <c r="I73" s="42" t="str">
        <f>IF(F73="x","0","0")</f>
        <v>0</v>
      </c>
      <c r="J73" s="43" t="str">
        <f>IF(G73="x","1","0")</f>
        <v>0</v>
      </c>
      <c r="K73" s="44">
        <f>I73+J73</f>
        <v>0</v>
      </c>
      <c r="L73" s="12"/>
      <c r="M73" s="58">
        <f>IF(J73="1","X","")</f>
      </c>
      <c r="N73" s="12"/>
      <c r="O73" s="13"/>
      <c r="P73" s="37"/>
      <c r="Q73" s="37"/>
      <c r="R73" s="37"/>
      <c r="S73" s="37"/>
      <c r="T73" s="37"/>
      <c r="U73" s="37"/>
    </row>
    <row r="74" spans="1:21" ht="13.5" thickBot="1">
      <c r="A74" s="37"/>
      <c r="B74" s="11"/>
      <c r="C74" s="12"/>
      <c r="D74" s="12"/>
      <c r="E74" s="12"/>
      <c r="F74" s="12"/>
      <c r="G74" s="12"/>
      <c r="H74" s="12"/>
      <c r="I74" s="6"/>
      <c r="J74" s="6"/>
      <c r="K74" s="6"/>
      <c r="L74" s="12"/>
      <c r="M74" s="12"/>
      <c r="N74" s="12"/>
      <c r="O74" s="13"/>
      <c r="P74" s="37"/>
      <c r="Q74" s="37"/>
      <c r="R74" s="37"/>
      <c r="S74" s="37"/>
      <c r="T74" s="37"/>
      <c r="U74" s="37"/>
    </row>
    <row r="75" spans="1:21" ht="18.75" thickBot="1">
      <c r="A75" s="37"/>
      <c r="B75" s="11"/>
      <c r="C75" s="12"/>
      <c r="D75" s="12"/>
      <c r="E75" s="12"/>
      <c r="F75" s="12"/>
      <c r="G75" s="12"/>
      <c r="H75" s="12"/>
      <c r="I75" s="52"/>
      <c r="J75" s="52"/>
      <c r="K75" s="52"/>
      <c r="L75" s="217">
        <f>K72+K70+K71+K73</f>
        <v>0</v>
      </c>
      <c r="M75" s="218"/>
      <c r="N75" s="83"/>
      <c r="O75" s="13"/>
      <c r="P75" s="37"/>
      <c r="Q75" s="37"/>
      <c r="R75" s="37"/>
      <c r="S75" s="37"/>
      <c r="T75" s="37"/>
      <c r="U75" s="37"/>
    </row>
    <row r="76" spans="1:21" ht="27" customHeight="1" thickBot="1">
      <c r="A76" s="37"/>
      <c r="B76" s="11"/>
      <c r="C76" s="12"/>
      <c r="D76" s="12"/>
      <c r="E76" s="12"/>
      <c r="F76" s="12"/>
      <c r="G76" s="12"/>
      <c r="H76" s="12"/>
      <c r="I76" s="51"/>
      <c r="J76" s="51"/>
      <c r="K76" s="51"/>
      <c r="L76" s="55" t="str">
        <f>IF(AND(L75=0),"-1","0")</f>
        <v>-1</v>
      </c>
      <c r="M76" s="56" t="str">
        <f>IF(AND(L75&gt;0),"0","0")</f>
        <v>0</v>
      </c>
      <c r="N76" s="16">
        <f>IF(AND(L75&gt;=8,L75&lt;=11),"X","")</f>
      </c>
      <c r="O76" s="13"/>
      <c r="P76" s="37"/>
      <c r="Q76" s="37"/>
      <c r="R76" s="37"/>
      <c r="S76" s="37"/>
      <c r="T76" s="37"/>
      <c r="U76" s="37"/>
    </row>
    <row r="77" spans="1:21" ht="27" customHeight="1" thickBot="1">
      <c r="A77" s="37"/>
      <c r="B77" s="11"/>
      <c r="C77" s="12"/>
      <c r="D77" s="12"/>
      <c r="E77" s="12"/>
      <c r="F77" s="12"/>
      <c r="G77" s="12"/>
      <c r="H77" s="12"/>
      <c r="I77" s="51"/>
      <c r="J77" s="51"/>
      <c r="K77" s="51"/>
      <c r="L77" s="212">
        <f>L76+M76</f>
        <v>-1</v>
      </c>
      <c r="M77" s="213"/>
      <c r="N77" s="16"/>
      <c r="O77" s="13"/>
      <c r="P77" s="37"/>
      <c r="Q77" s="37"/>
      <c r="R77" s="37"/>
      <c r="S77" s="37"/>
      <c r="T77" s="37"/>
      <c r="U77" s="37"/>
    </row>
    <row r="78" spans="1:21" ht="12.75">
      <c r="A78" s="37"/>
      <c r="B78" s="11"/>
      <c r="C78" s="12"/>
      <c r="D78" s="12"/>
      <c r="E78" s="12"/>
      <c r="F78" s="12"/>
      <c r="G78" s="12"/>
      <c r="H78" s="12"/>
      <c r="I78" s="6"/>
      <c r="J78" s="6"/>
      <c r="K78" s="6"/>
      <c r="L78" s="12"/>
      <c r="M78" s="12"/>
      <c r="N78" s="12"/>
      <c r="O78" s="13"/>
      <c r="P78" s="37"/>
      <c r="Q78" s="37"/>
      <c r="R78" s="37"/>
      <c r="S78" s="37"/>
      <c r="T78" s="37"/>
      <c r="U78" s="37"/>
    </row>
    <row r="79" spans="1:21" ht="12.75">
      <c r="A79" s="37"/>
      <c r="B79" s="11"/>
      <c r="C79" s="12"/>
      <c r="D79" s="12"/>
      <c r="E79" s="12"/>
      <c r="F79" s="12"/>
      <c r="G79" s="12"/>
      <c r="H79" s="12"/>
      <c r="I79" s="6"/>
      <c r="J79" s="6"/>
      <c r="K79" s="6"/>
      <c r="L79" s="12"/>
      <c r="M79" s="12"/>
      <c r="N79" s="12"/>
      <c r="O79" s="13"/>
      <c r="P79" s="37"/>
      <c r="Q79" s="37"/>
      <c r="R79" s="37"/>
      <c r="S79" s="37"/>
      <c r="T79" s="37"/>
      <c r="U79" s="37"/>
    </row>
    <row r="80" spans="1:21" ht="18">
      <c r="A80" s="37"/>
      <c r="B80" s="11"/>
      <c r="C80" s="12"/>
      <c r="D80" s="203" t="s">
        <v>100</v>
      </c>
      <c r="E80" s="203"/>
      <c r="F80" s="203"/>
      <c r="G80" s="203"/>
      <c r="H80" s="203"/>
      <c r="I80" s="203"/>
      <c r="J80" s="203"/>
      <c r="K80" s="203"/>
      <c r="L80" s="203"/>
      <c r="M80" s="203"/>
      <c r="N80" s="203"/>
      <c r="O80" s="13"/>
      <c r="P80" s="37"/>
      <c r="Q80" s="37"/>
      <c r="R80" s="37"/>
      <c r="S80" s="37"/>
      <c r="T80" s="37"/>
      <c r="U80" s="37"/>
    </row>
    <row r="81" spans="1:21" ht="12.75">
      <c r="A81" s="37"/>
      <c r="B81" s="11"/>
      <c r="C81" s="12"/>
      <c r="D81" s="12"/>
      <c r="E81" s="12"/>
      <c r="F81" s="12"/>
      <c r="G81" s="12"/>
      <c r="H81" s="12"/>
      <c r="I81" s="6"/>
      <c r="J81" s="6"/>
      <c r="K81" s="6"/>
      <c r="L81" s="12"/>
      <c r="M81" s="12"/>
      <c r="N81" s="12"/>
      <c r="O81" s="13"/>
      <c r="P81" s="37"/>
      <c r="Q81" s="37"/>
      <c r="R81" s="37"/>
      <c r="S81" s="37"/>
      <c r="T81" s="37"/>
      <c r="U81" s="37"/>
    </row>
    <row r="82" spans="1:21" ht="12.75">
      <c r="A82" s="37"/>
      <c r="B82" s="11"/>
      <c r="C82" s="12"/>
      <c r="D82" s="75" t="s">
        <v>8</v>
      </c>
      <c r="E82" s="12"/>
      <c r="F82" s="12"/>
      <c r="G82" s="12"/>
      <c r="H82" s="12"/>
      <c r="I82" s="6"/>
      <c r="J82" s="6"/>
      <c r="K82" s="6"/>
      <c r="L82" s="12"/>
      <c r="M82" s="12"/>
      <c r="N82" s="12"/>
      <c r="O82" s="13"/>
      <c r="P82" s="37"/>
      <c r="Q82" s="37"/>
      <c r="R82" s="37"/>
      <c r="S82" s="37"/>
      <c r="T82" s="37"/>
      <c r="U82" s="37"/>
    </row>
    <row r="83" spans="1:21" ht="30" customHeight="1" thickBot="1">
      <c r="A83" s="37"/>
      <c r="B83" s="11"/>
      <c r="C83" s="12"/>
      <c r="D83" s="78" t="s">
        <v>50</v>
      </c>
      <c r="E83" s="12"/>
      <c r="F83" s="79">
        <f>L19</f>
        <v>0</v>
      </c>
      <c r="G83" s="12"/>
      <c r="H83" s="12"/>
      <c r="I83" s="6"/>
      <c r="J83" s="6"/>
      <c r="K83" s="6"/>
      <c r="L83" s="48" t="str">
        <f>IF(AND(F83&gt;=0,F83&lt;=4),"X","")</f>
        <v>X</v>
      </c>
      <c r="M83" s="49">
        <f>IF(AND(F83&gt;=5,F83&lt;=7),"X","")</f>
      </c>
      <c r="N83" s="50">
        <f>IF(AND(F83&gt;=8,F83&lt;=11),"X","")</f>
      </c>
      <c r="O83" s="13"/>
      <c r="P83" s="37"/>
      <c r="Q83" s="37"/>
      <c r="R83" s="37"/>
      <c r="S83" s="37"/>
      <c r="T83" s="37"/>
      <c r="U83" s="37"/>
    </row>
    <row r="84" spans="1:21" ht="30" customHeight="1" thickBot="1">
      <c r="A84" s="37"/>
      <c r="B84" s="11"/>
      <c r="C84" s="12"/>
      <c r="D84" s="78" t="s">
        <v>51</v>
      </c>
      <c r="E84" s="12"/>
      <c r="F84" s="79">
        <f>L30</f>
        <v>0</v>
      </c>
      <c r="G84" s="12"/>
      <c r="H84" s="12"/>
      <c r="I84" s="6"/>
      <c r="J84" s="6"/>
      <c r="K84" s="6"/>
      <c r="L84" s="48" t="str">
        <f>IF(AND(F84&gt;=0,F84&lt;=1),"X","")</f>
        <v>X</v>
      </c>
      <c r="M84" s="49">
        <f>IF(AND(F84&gt;=2,F84&lt;=3),"X","")</f>
      </c>
      <c r="N84" s="50">
        <f>IF(AND(F84=4),"X","")</f>
      </c>
      <c r="O84" s="13"/>
      <c r="P84" s="37"/>
      <c r="Q84" s="37"/>
      <c r="R84" s="37"/>
      <c r="S84" s="37"/>
      <c r="T84" s="37"/>
      <c r="U84" s="37"/>
    </row>
    <row r="85" spans="1:21" ht="30" customHeight="1" thickBot="1">
      <c r="A85" s="37"/>
      <c r="B85" s="11"/>
      <c r="C85" s="12"/>
      <c r="D85" s="78" t="s">
        <v>52</v>
      </c>
      <c r="E85" s="12"/>
      <c r="F85" s="79">
        <f>L41</f>
        <v>0</v>
      </c>
      <c r="G85" s="12"/>
      <c r="H85" s="12"/>
      <c r="I85" s="6"/>
      <c r="J85" s="6"/>
      <c r="K85" s="6"/>
      <c r="L85" s="48" t="str">
        <f>IF(AND(F85&gt;=0,F85&lt;=1),"X","")</f>
        <v>X</v>
      </c>
      <c r="M85" s="49">
        <f>IF(AND(F85=2),"X","")</f>
      </c>
      <c r="N85" s="50">
        <f>IF(AND(F85&gt;=3),"X","")</f>
      </c>
      <c r="O85" s="13"/>
      <c r="P85" s="37"/>
      <c r="Q85" s="37"/>
      <c r="R85" s="37"/>
      <c r="S85" s="37"/>
      <c r="T85" s="37"/>
      <c r="U85" s="37"/>
    </row>
    <row r="86" spans="1:21" ht="30" customHeight="1" thickBot="1">
      <c r="A86" s="37"/>
      <c r="B86" s="11"/>
      <c r="C86" s="12"/>
      <c r="D86" s="78" t="s">
        <v>53</v>
      </c>
      <c r="E86" s="12"/>
      <c r="F86" s="79">
        <f>L53</f>
        <v>0</v>
      </c>
      <c r="G86" s="12"/>
      <c r="H86" s="12"/>
      <c r="I86" s="6"/>
      <c r="J86" s="6"/>
      <c r="K86" s="6"/>
      <c r="L86" s="48" t="str">
        <f>IF(AND(F86&gt;=0,F86&lt;=1),"X","")</f>
        <v>X</v>
      </c>
      <c r="M86" s="49">
        <f>IF(AND(F86&gt;=2,F86&lt;=3),"X","")</f>
      </c>
      <c r="N86" s="50">
        <f>IF(AND(F86&gt;=4,F86&lt;=5),"X","")</f>
      </c>
      <c r="O86" s="13"/>
      <c r="P86" s="37"/>
      <c r="Q86" s="37"/>
      <c r="R86" s="37"/>
      <c r="S86" s="37"/>
      <c r="T86" s="37"/>
      <c r="U86" s="37"/>
    </row>
    <row r="87" spans="1:21" ht="30" customHeight="1" thickBot="1">
      <c r="A87" s="37"/>
      <c r="B87" s="11"/>
      <c r="C87" s="12"/>
      <c r="D87" s="78" t="s">
        <v>54</v>
      </c>
      <c r="E87" s="12"/>
      <c r="F87" s="79">
        <f>L63</f>
        <v>0</v>
      </c>
      <c r="G87" s="12"/>
      <c r="H87" s="12"/>
      <c r="I87" s="6"/>
      <c r="J87" s="6"/>
      <c r="K87" s="6"/>
      <c r="L87" s="48" t="str">
        <f>IF(AND(F87&gt;=0,F87&lt;=1),"X","")</f>
        <v>X</v>
      </c>
      <c r="M87" s="49">
        <f>IF(AND(F87=2),"X","")</f>
      </c>
      <c r="N87" s="50">
        <f>IF(AND(F87=3),"X","")</f>
      </c>
      <c r="O87" s="13"/>
      <c r="P87" s="37"/>
      <c r="Q87" s="37"/>
      <c r="R87" s="37"/>
      <c r="S87" s="37"/>
      <c r="T87" s="37"/>
      <c r="U87" s="37"/>
    </row>
    <row r="88" spans="1:21" ht="30" customHeight="1">
      <c r="A88" s="37"/>
      <c r="B88" s="11"/>
      <c r="C88" s="12"/>
      <c r="D88" s="78" t="s">
        <v>55</v>
      </c>
      <c r="E88" s="12"/>
      <c r="F88" s="79">
        <f>L77</f>
        <v>-1</v>
      </c>
      <c r="G88" s="12"/>
      <c r="H88" s="12"/>
      <c r="I88" s="12"/>
      <c r="J88" s="12"/>
      <c r="K88" s="12"/>
      <c r="L88" s="88" t="s">
        <v>101</v>
      </c>
      <c r="M88" s="88"/>
      <c r="N88" s="88"/>
      <c r="O88" s="13"/>
      <c r="P88" s="37"/>
      <c r="Q88" s="37"/>
      <c r="R88" s="37"/>
      <c r="S88" s="37"/>
      <c r="T88" s="37"/>
      <c r="U88" s="37"/>
    </row>
    <row r="89" spans="1:21" ht="15.75" thickBot="1">
      <c r="A89" s="37"/>
      <c r="B89" s="11"/>
      <c r="C89" s="12"/>
      <c r="D89" s="12"/>
      <c r="E89" s="12"/>
      <c r="F89" s="80"/>
      <c r="G89" s="12"/>
      <c r="H89" s="12"/>
      <c r="I89" s="12"/>
      <c r="J89" s="12"/>
      <c r="K89" s="12"/>
      <c r="L89" s="127" t="s">
        <v>102</v>
      </c>
      <c r="M89" s="127"/>
      <c r="N89" s="127"/>
      <c r="O89" s="13"/>
      <c r="P89" s="37"/>
      <c r="Q89" s="37"/>
      <c r="R89" s="37"/>
      <c r="S89" s="37"/>
      <c r="T89" s="37"/>
      <c r="U89" s="37"/>
    </row>
    <row r="90" spans="1:21" ht="29.25" customHeight="1" thickBot="1">
      <c r="A90" s="37"/>
      <c r="B90" s="11"/>
      <c r="C90" s="12"/>
      <c r="D90" s="88"/>
      <c r="E90" s="6"/>
      <c r="F90" s="53">
        <f>F83+F84+F85+F86+F87+F88</f>
        <v>-1</v>
      </c>
      <c r="G90" s="12"/>
      <c r="H90" s="12"/>
      <c r="I90" s="12"/>
      <c r="J90" s="12"/>
      <c r="K90" s="12"/>
      <c r="L90" s="12"/>
      <c r="M90" s="12"/>
      <c r="N90" s="12"/>
      <c r="O90" s="13"/>
      <c r="P90" s="37"/>
      <c r="Q90" s="37"/>
      <c r="R90" s="37"/>
      <c r="S90" s="37"/>
      <c r="T90" s="37"/>
      <c r="U90" s="37"/>
    </row>
    <row r="91" spans="1:21" ht="12.75">
      <c r="A91" s="37"/>
      <c r="B91" s="11"/>
      <c r="C91" s="12"/>
      <c r="D91" s="12"/>
      <c r="E91" s="12"/>
      <c r="F91" s="12"/>
      <c r="G91" s="12"/>
      <c r="H91" s="12"/>
      <c r="I91" s="12"/>
      <c r="J91" s="12"/>
      <c r="K91" s="12"/>
      <c r="L91" s="12"/>
      <c r="M91" s="12"/>
      <c r="N91" s="12"/>
      <c r="O91" s="13"/>
      <c r="P91" s="37"/>
      <c r="Q91" s="37"/>
      <c r="R91" s="37"/>
      <c r="S91" s="37"/>
      <c r="T91" s="37"/>
      <c r="U91" s="37"/>
    </row>
    <row r="92" spans="1:21" ht="13.5" thickBot="1">
      <c r="A92" s="37"/>
      <c r="B92" s="17"/>
      <c r="C92" s="18"/>
      <c r="D92" s="18"/>
      <c r="E92" s="18"/>
      <c r="F92" s="18"/>
      <c r="G92" s="18"/>
      <c r="H92" s="18"/>
      <c r="I92" s="18"/>
      <c r="J92" s="18"/>
      <c r="K92" s="18"/>
      <c r="L92" s="18"/>
      <c r="M92" s="18"/>
      <c r="N92" s="18"/>
      <c r="O92" s="19"/>
      <c r="P92" s="37"/>
      <c r="Q92" s="37"/>
      <c r="R92" s="37"/>
      <c r="S92" s="37"/>
      <c r="T92" s="37"/>
      <c r="U92" s="37"/>
    </row>
    <row r="93" spans="1:21" ht="12.75">
      <c r="A93" s="37"/>
      <c r="B93" s="37"/>
      <c r="C93" s="37"/>
      <c r="D93" s="37"/>
      <c r="E93" s="37"/>
      <c r="F93" s="37"/>
      <c r="G93" s="37"/>
      <c r="H93" s="37"/>
      <c r="I93" s="71"/>
      <c r="J93" s="37"/>
      <c r="K93" s="37"/>
      <c r="L93" s="37"/>
      <c r="M93" s="37"/>
      <c r="N93" s="37"/>
      <c r="O93" s="37"/>
      <c r="P93" s="37"/>
      <c r="Q93" s="37"/>
      <c r="R93" s="37"/>
      <c r="S93" s="37"/>
      <c r="T93" s="37"/>
      <c r="U93" s="37"/>
    </row>
    <row r="94" spans="1:21" ht="12.75">
      <c r="A94" s="37"/>
      <c r="B94" s="37"/>
      <c r="C94" s="37"/>
      <c r="D94" s="37"/>
      <c r="E94" s="37"/>
      <c r="F94" s="37"/>
      <c r="G94" s="37"/>
      <c r="H94" s="37"/>
      <c r="I94" s="37"/>
      <c r="J94" s="37"/>
      <c r="K94" s="37"/>
      <c r="L94" s="37"/>
      <c r="M94" s="37"/>
      <c r="N94" s="37"/>
      <c r="O94" s="37"/>
      <c r="P94" s="37"/>
      <c r="Q94" s="37"/>
      <c r="R94" s="37"/>
      <c r="S94" s="37"/>
      <c r="T94" s="37"/>
      <c r="U94" s="37"/>
    </row>
    <row r="95" spans="1:21" ht="13.5" thickBot="1">
      <c r="A95" s="37"/>
      <c r="B95" s="37"/>
      <c r="C95" s="37"/>
      <c r="D95" s="37"/>
      <c r="E95" s="37"/>
      <c r="F95" s="37"/>
      <c r="G95" s="37"/>
      <c r="H95" s="37"/>
      <c r="I95" s="37"/>
      <c r="J95" s="37"/>
      <c r="K95" s="37"/>
      <c r="L95" s="37"/>
      <c r="M95" s="37"/>
      <c r="N95" s="37"/>
      <c r="O95" s="37"/>
      <c r="P95" s="37"/>
      <c r="Q95" s="37"/>
      <c r="R95" s="37"/>
      <c r="S95" s="37"/>
      <c r="T95" s="37"/>
      <c r="U95" s="37"/>
    </row>
    <row r="96" spans="1:21" ht="13.5" thickBot="1">
      <c r="A96" s="37"/>
      <c r="B96" s="8"/>
      <c r="C96" s="9"/>
      <c r="D96" s="9"/>
      <c r="E96" s="9"/>
      <c r="F96" s="9"/>
      <c r="G96" s="9"/>
      <c r="H96" s="9"/>
      <c r="I96" s="9"/>
      <c r="J96" s="9"/>
      <c r="K96" s="9"/>
      <c r="L96" s="10"/>
      <c r="M96" s="123"/>
      <c r="N96" s="123"/>
      <c r="O96" s="123"/>
      <c r="P96" s="123"/>
      <c r="Q96" s="37"/>
      <c r="R96" s="37"/>
      <c r="S96" s="37"/>
      <c r="T96" s="37"/>
      <c r="U96" s="37"/>
    </row>
    <row r="97" spans="1:21" ht="23.25" thickBot="1">
      <c r="A97" s="37"/>
      <c r="B97" s="11"/>
      <c r="C97" s="110" t="s">
        <v>97</v>
      </c>
      <c r="D97" s="112" t="s">
        <v>99</v>
      </c>
      <c r="E97" s="113"/>
      <c r="F97" s="113"/>
      <c r="G97" s="113"/>
      <c r="H97" s="122"/>
      <c r="I97" s="122"/>
      <c r="J97" s="122"/>
      <c r="K97" s="123"/>
      <c r="L97" s="13"/>
      <c r="M97" s="123"/>
      <c r="N97" s="123"/>
      <c r="O97" s="123"/>
      <c r="P97" s="123"/>
      <c r="Q97" s="37"/>
      <c r="R97" s="37"/>
      <c r="S97" s="37"/>
      <c r="T97" s="37"/>
      <c r="U97" s="37"/>
    </row>
    <row r="98" spans="1:21" ht="13.5" thickBot="1">
      <c r="A98" s="37"/>
      <c r="B98" s="11"/>
      <c r="C98" s="12"/>
      <c r="D98" s="12"/>
      <c r="E98" s="12"/>
      <c r="F98" s="12"/>
      <c r="G98" s="12"/>
      <c r="H98" s="12"/>
      <c r="I98" s="12"/>
      <c r="J98" s="12"/>
      <c r="K98" s="12"/>
      <c r="L98" s="13"/>
      <c r="M98" s="123"/>
      <c r="N98" s="123"/>
      <c r="O98" s="123"/>
      <c r="P98" s="123"/>
      <c r="Q98" s="37"/>
      <c r="R98" s="37"/>
      <c r="S98" s="37"/>
      <c r="T98" s="37"/>
      <c r="U98" s="37"/>
    </row>
    <row r="99" spans="1:21" ht="23.25" thickBot="1">
      <c r="A99" s="37"/>
      <c r="B99" s="11"/>
      <c r="C99" s="94" t="s">
        <v>97</v>
      </c>
      <c r="D99" s="114" t="s">
        <v>98</v>
      </c>
      <c r="E99" s="115"/>
      <c r="F99" s="115"/>
      <c r="G99" s="115"/>
      <c r="H99" s="115"/>
      <c r="I99" s="115"/>
      <c r="J99" s="115"/>
      <c r="K99" s="123"/>
      <c r="L99" s="13"/>
      <c r="M99" s="123"/>
      <c r="N99" s="123"/>
      <c r="O99" s="123"/>
      <c r="P99" s="123"/>
      <c r="Q99" s="37"/>
      <c r="R99" s="37"/>
      <c r="S99" s="37"/>
      <c r="T99" s="37"/>
      <c r="U99" s="37"/>
    </row>
    <row r="100" spans="1:21" ht="13.5" thickBot="1">
      <c r="A100" s="37"/>
      <c r="B100" s="11"/>
      <c r="C100" s="12"/>
      <c r="D100" s="85"/>
      <c r="E100" s="12"/>
      <c r="F100" s="12"/>
      <c r="G100" s="12"/>
      <c r="H100" s="12"/>
      <c r="I100" s="12"/>
      <c r="J100" s="12"/>
      <c r="K100" s="12"/>
      <c r="L100" s="13"/>
      <c r="M100" s="123"/>
      <c r="N100" s="123"/>
      <c r="O100" s="123"/>
      <c r="P100" s="123"/>
      <c r="Q100" s="37"/>
      <c r="R100" s="37"/>
      <c r="S100" s="37"/>
      <c r="T100" s="37"/>
      <c r="U100" s="37"/>
    </row>
    <row r="101" spans="1:21" ht="23.25" thickBot="1">
      <c r="A101" s="37"/>
      <c r="B101" s="11"/>
      <c r="C101" s="95" t="s">
        <v>97</v>
      </c>
      <c r="D101" s="143" t="s">
        <v>35</v>
      </c>
      <c r="E101" s="116"/>
      <c r="F101" s="116"/>
      <c r="G101" s="116"/>
      <c r="H101" s="116"/>
      <c r="I101" s="116"/>
      <c r="J101" s="116"/>
      <c r="K101" s="123"/>
      <c r="L101" s="13"/>
      <c r="M101" s="123"/>
      <c r="N101" s="123"/>
      <c r="O101" s="123"/>
      <c r="P101" s="123"/>
      <c r="Q101" s="37"/>
      <c r="R101" s="37"/>
      <c r="S101" s="37"/>
      <c r="T101" s="37"/>
      <c r="U101" s="37"/>
    </row>
    <row r="102" spans="1:21" ht="13.5" thickBot="1">
      <c r="A102" s="37"/>
      <c r="B102" s="11"/>
      <c r="C102" s="12"/>
      <c r="D102" s="85"/>
      <c r="E102" s="12"/>
      <c r="F102" s="12"/>
      <c r="G102" s="12"/>
      <c r="H102" s="12"/>
      <c r="I102" s="12"/>
      <c r="J102" s="12"/>
      <c r="K102" s="123"/>
      <c r="L102" s="13"/>
      <c r="M102" s="123"/>
      <c r="N102" s="123"/>
      <c r="O102" s="123"/>
      <c r="P102" s="123"/>
      <c r="Q102" s="37"/>
      <c r="R102" s="37"/>
      <c r="S102" s="37"/>
      <c r="T102" s="37"/>
      <c r="U102" s="37"/>
    </row>
    <row r="103" spans="1:21" ht="23.25" thickBot="1">
      <c r="A103" s="37"/>
      <c r="B103" s="11"/>
      <c r="C103" s="96" t="s">
        <v>97</v>
      </c>
      <c r="D103" s="144" t="s">
        <v>150</v>
      </c>
      <c r="E103" s="117"/>
      <c r="F103" s="117"/>
      <c r="G103" s="117"/>
      <c r="H103" s="117"/>
      <c r="I103" s="117"/>
      <c r="J103" s="117"/>
      <c r="K103" s="123"/>
      <c r="L103" s="13"/>
      <c r="M103" s="123"/>
      <c r="N103" s="123"/>
      <c r="O103" s="123"/>
      <c r="P103" s="123"/>
      <c r="Q103" s="37"/>
      <c r="R103" s="37"/>
      <c r="S103" s="37"/>
      <c r="T103" s="37"/>
      <c r="U103" s="37"/>
    </row>
    <row r="104" spans="1:21" ht="13.5" thickBot="1">
      <c r="A104" s="37"/>
      <c r="B104" s="11"/>
      <c r="C104" s="12"/>
      <c r="D104" s="85"/>
      <c r="E104" s="12"/>
      <c r="F104" s="12"/>
      <c r="G104" s="12"/>
      <c r="H104" s="12"/>
      <c r="I104" s="12"/>
      <c r="J104" s="12"/>
      <c r="K104" s="12"/>
      <c r="L104" s="13"/>
      <c r="M104" s="123"/>
      <c r="N104" s="123"/>
      <c r="O104" s="123"/>
      <c r="P104" s="123"/>
      <c r="Q104" s="37"/>
      <c r="R104" s="37"/>
      <c r="S104" s="37"/>
      <c r="T104" s="37"/>
      <c r="U104" s="37"/>
    </row>
    <row r="105" spans="1:21" ht="23.25" thickBot="1">
      <c r="A105" s="37"/>
      <c r="B105" s="11"/>
      <c r="C105" s="97" t="s">
        <v>97</v>
      </c>
      <c r="D105" s="118" t="s">
        <v>31</v>
      </c>
      <c r="E105" s="119"/>
      <c r="F105" s="119"/>
      <c r="G105" s="119"/>
      <c r="H105" s="119"/>
      <c r="I105" s="119"/>
      <c r="J105" s="119"/>
      <c r="K105" s="123"/>
      <c r="L105" s="13"/>
      <c r="M105" s="123"/>
      <c r="N105" s="123"/>
      <c r="O105" s="123"/>
      <c r="P105" s="123"/>
      <c r="Q105" s="37"/>
      <c r="R105" s="37"/>
      <c r="S105" s="37"/>
      <c r="T105" s="37"/>
      <c r="U105" s="37"/>
    </row>
    <row r="106" spans="1:21" ht="13.5" thickBot="1">
      <c r="A106" s="37"/>
      <c r="B106" s="11"/>
      <c r="C106" s="12"/>
      <c r="D106" s="85"/>
      <c r="E106" s="12"/>
      <c r="F106" s="12"/>
      <c r="G106" s="12"/>
      <c r="H106" s="12"/>
      <c r="I106" s="12"/>
      <c r="J106" s="12"/>
      <c r="K106" s="123"/>
      <c r="L106" s="13"/>
      <c r="M106" s="123"/>
      <c r="N106" s="123"/>
      <c r="O106" s="123"/>
      <c r="P106" s="123"/>
      <c r="Q106" s="37"/>
      <c r="R106" s="37"/>
      <c r="S106" s="37"/>
      <c r="T106" s="37"/>
      <c r="U106" s="37"/>
    </row>
    <row r="107" spans="1:21" ht="23.25" thickBot="1">
      <c r="A107" s="37"/>
      <c r="B107" s="11"/>
      <c r="C107" s="98" t="s">
        <v>97</v>
      </c>
      <c r="D107" s="120" t="s">
        <v>95</v>
      </c>
      <c r="E107" s="121"/>
      <c r="F107" s="121"/>
      <c r="G107" s="121"/>
      <c r="H107" s="121"/>
      <c r="I107" s="121"/>
      <c r="J107" s="121"/>
      <c r="K107" s="123"/>
      <c r="L107" s="13"/>
      <c r="M107" s="123"/>
      <c r="N107" s="123"/>
      <c r="O107" s="123"/>
      <c r="P107" s="123"/>
      <c r="Q107" s="37"/>
      <c r="R107" s="37"/>
      <c r="S107" s="37"/>
      <c r="T107" s="37"/>
      <c r="U107" s="37"/>
    </row>
    <row r="108" spans="1:21" ht="13.5" thickBot="1">
      <c r="A108" s="37"/>
      <c r="B108" s="17"/>
      <c r="C108" s="18"/>
      <c r="D108" s="18"/>
      <c r="E108" s="18"/>
      <c r="F108" s="18"/>
      <c r="G108" s="18"/>
      <c r="H108" s="18"/>
      <c r="I108" s="18"/>
      <c r="J108" s="18"/>
      <c r="K108" s="18"/>
      <c r="L108" s="19"/>
      <c r="M108" s="123"/>
      <c r="N108" s="123"/>
      <c r="O108" s="123"/>
      <c r="P108" s="123"/>
      <c r="Q108" s="37"/>
      <c r="R108" s="37"/>
      <c r="S108" s="37"/>
      <c r="T108" s="37"/>
      <c r="U108" s="37"/>
    </row>
    <row r="109" spans="1:21" ht="12.75">
      <c r="A109" s="37"/>
      <c r="B109" s="37"/>
      <c r="C109" s="37"/>
      <c r="D109" s="37"/>
      <c r="E109" s="37"/>
      <c r="F109" s="37"/>
      <c r="G109" s="37"/>
      <c r="H109" s="37"/>
      <c r="I109" s="37"/>
      <c r="J109" s="37"/>
      <c r="K109" s="37"/>
      <c r="L109" s="37"/>
      <c r="M109" s="37"/>
      <c r="N109" s="37"/>
      <c r="O109" s="37"/>
      <c r="P109" s="37"/>
      <c r="Q109" s="37"/>
      <c r="R109" s="37"/>
      <c r="S109" s="37"/>
      <c r="T109" s="37"/>
      <c r="U109" s="37"/>
    </row>
    <row r="110" spans="1:21" ht="12.75">
      <c r="A110" s="37"/>
      <c r="B110" s="37"/>
      <c r="C110" s="37"/>
      <c r="D110" s="37"/>
      <c r="E110" s="37"/>
      <c r="F110" s="37"/>
      <c r="G110" s="37"/>
      <c r="H110" s="37"/>
      <c r="I110" s="37"/>
      <c r="J110" s="37"/>
      <c r="K110" s="37"/>
      <c r="L110" s="37"/>
      <c r="M110" s="37"/>
      <c r="N110" s="37"/>
      <c r="O110" s="37"/>
      <c r="P110" s="37"/>
      <c r="Q110" s="37"/>
      <c r="R110" s="37"/>
      <c r="S110" s="37"/>
      <c r="T110" s="37"/>
      <c r="U110" s="37"/>
    </row>
    <row r="111" s="37" customFormat="1" ht="12.75"/>
    <row r="112"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row r="122" s="37" customFormat="1" ht="12.75"/>
    <row r="123" s="37" customFormat="1" ht="12.75"/>
    <row r="124" s="37" customFormat="1" ht="12.75"/>
    <row r="125" s="37" customFormat="1" ht="12.75"/>
    <row r="126" s="37" customFormat="1" ht="12.75"/>
    <row r="127" s="37" customFormat="1" ht="12.75"/>
    <row r="128" s="37" customFormat="1" ht="12.75"/>
    <row r="129" s="37" customFormat="1" ht="12.75"/>
    <row r="130" s="37" customFormat="1" ht="12.75"/>
    <row r="131" s="37" customFormat="1" ht="12.75"/>
    <row r="132" s="37" customFormat="1" ht="12.75"/>
    <row r="133" s="37" customFormat="1" ht="12.75"/>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row r="215" s="37" customFormat="1" ht="12.75"/>
    <row r="216" s="37" customFormat="1" ht="12.75"/>
    <row r="217" s="37" customFormat="1" ht="12.75"/>
    <row r="218" s="37" customFormat="1" ht="12.75"/>
    <row r="219" s="37" customFormat="1" ht="12.75"/>
    <row r="220" s="37" customFormat="1" ht="12.75"/>
    <row r="221" s="37" customFormat="1" ht="12.75"/>
    <row r="222" s="37" customFormat="1" ht="12.75"/>
    <row r="223" s="37" customFormat="1" ht="12.75"/>
    <row r="224" s="37" customFormat="1" ht="12.75"/>
    <row r="225" s="37" customFormat="1" ht="12.75"/>
    <row r="226" s="37" customFormat="1" ht="12.75"/>
    <row r="227" s="37" customFormat="1" ht="12.75"/>
    <row r="228" s="37" customFormat="1" ht="12.75"/>
    <row r="229" s="37" customFormat="1" ht="12.75"/>
    <row r="230" s="37" customFormat="1" ht="12.75"/>
    <row r="231" s="37" customFormat="1" ht="12.75"/>
    <row r="232" s="37" customFormat="1" ht="12.75"/>
    <row r="233" s="37" customFormat="1" ht="12.75"/>
    <row r="234" s="37" customFormat="1" ht="12.75"/>
    <row r="235" s="37" customFormat="1" ht="12.75"/>
    <row r="236" s="37" customFormat="1" ht="12.75"/>
    <row r="237" s="37" customFormat="1" ht="12.75"/>
    <row r="238" s="37" customFormat="1" ht="12.75"/>
    <row r="239" s="37" customFormat="1" ht="12.75"/>
    <row r="240" s="37" customFormat="1" ht="12.75"/>
    <row r="241" s="37" customFormat="1" ht="12.75"/>
    <row r="242" s="37" customFormat="1" ht="12.75"/>
    <row r="243" s="37" customFormat="1" ht="12.75"/>
    <row r="244" s="37" customFormat="1" ht="12.75"/>
    <row r="245" s="37" customFormat="1" ht="12.75"/>
    <row r="246" s="37" customFormat="1" ht="12.75"/>
    <row r="247" s="37" customFormat="1" ht="12.75"/>
    <row r="248" s="37" customFormat="1" ht="12.75"/>
  </sheetData>
  <sheetProtection/>
  <protectedRanges>
    <protectedRange sqref="F25:G28 F7:G17 F47:G51 F59:G61 F70:G73 F36:G38" name="Intervallo1"/>
  </protectedRanges>
  <mergeCells count="21">
    <mergeCell ref="L75:M75"/>
    <mergeCell ref="L63:N63"/>
    <mergeCell ref="M5:M6"/>
    <mergeCell ref="L19:N19"/>
    <mergeCell ref="M23:M24"/>
    <mergeCell ref="L30:N30"/>
    <mergeCell ref="C3:N3"/>
    <mergeCell ref="C34:E34"/>
    <mergeCell ref="C45:E45"/>
    <mergeCell ref="C5:E5"/>
    <mergeCell ref="C23:F23"/>
    <mergeCell ref="D80:N80"/>
    <mergeCell ref="M34:M35"/>
    <mergeCell ref="L41:N41"/>
    <mergeCell ref="M45:M46"/>
    <mergeCell ref="C68:E68"/>
    <mergeCell ref="M68:M69"/>
    <mergeCell ref="L53:N53"/>
    <mergeCell ref="L77:M77"/>
    <mergeCell ref="M57:M58"/>
    <mergeCell ref="C57:E57"/>
  </mergeCells>
  <hyperlinks>
    <hyperlink ref="D97" location="'PRIMA PAGINA'!A1" display="PAGINA INIZIALE"/>
    <hyperlink ref="D107" location="RISULTATI!A1" display="IDENTIFICAZIONE DELLA CONDIZIONE DI RISCHIO"/>
    <hyperlink ref="D105" location="CONTENUTO!A1" display="CONTENUTO DEL LAVORO"/>
    <hyperlink ref="D103" location="CONTESTO!A1" display="CONTESTO DEL LAVORO"/>
    <hyperlink ref="D101" location="'INDICATORI AZIENDALI'!A1" display="INDICATORI AZIENDALI"/>
    <hyperlink ref="D99" location="'SCHEDA AZIENDA'!A1" display="SCHEMA AZIENDA"/>
  </hyperlinks>
  <printOptions/>
  <pageMargins left="0.75" right="0.75" top="1" bottom="1" header="0.5" footer="0.5"/>
  <pageSetup orientation="landscape" paperSize="9" scale="95" r:id="rId2"/>
  <headerFooter alignWithMargins="0">
    <oddHeader xml:space="preserve">&amp;CLa valutazione dello stress lavoro-correlato </oddHeader>
  </headerFooter>
  <rowBreaks count="6" manualBreakCount="6">
    <brk id="21" max="255" man="1"/>
    <brk id="32" max="255" man="1"/>
    <brk id="43" max="255" man="1"/>
    <brk id="65" max="255" man="1"/>
    <brk id="78" max="255" man="1"/>
    <brk id="93" max="255" man="1"/>
  </rowBreaks>
  <ignoredErrors>
    <ignoredError sqref="L84" formula="1"/>
  </ignoredErrors>
  <drawing r:id="rId1"/>
</worksheet>
</file>

<file path=xl/worksheets/sheet5.xml><?xml version="1.0" encoding="utf-8"?>
<worksheet xmlns="http://schemas.openxmlformats.org/spreadsheetml/2006/main" xmlns:r="http://schemas.openxmlformats.org/officeDocument/2006/relationships">
  <sheetPr codeName="Foglio4">
    <tabColor indexed="41"/>
  </sheetPr>
  <dimension ref="A1:W112"/>
  <sheetViews>
    <sheetView zoomScale="85" zoomScaleNormal="85" workbookViewId="0" topLeftCell="A34">
      <selection activeCell="D43" sqref="D43"/>
    </sheetView>
  </sheetViews>
  <sheetFormatPr defaultColWidth="9.140625" defaultRowHeight="12.75"/>
  <cols>
    <col min="1" max="1" width="2.7109375" style="37" customWidth="1"/>
    <col min="2" max="2" width="2.28125" style="0" customWidth="1"/>
    <col min="3" max="3" width="6.140625" style="0" customWidth="1"/>
    <col min="4" max="4" width="54.00390625" style="0" customWidth="1"/>
    <col min="5" max="5" width="2.28125" style="0" customWidth="1"/>
    <col min="7" max="7" width="2.28125" style="0" hidden="1" customWidth="1"/>
    <col min="9" max="9" width="2.421875" style="0" customWidth="1"/>
    <col min="10" max="10" width="6.7109375" style="0" hidden="1" customWidth="1"/>
    <col min="11" max="11" width="7.140625" style="0" hidden="1" customWidth="1"/>
    <col min="12" max="12" width="6.8515625" style="0" hidden="1" customWidth="1"/>
    <col min="13" max="13" width="12.7109375" style="0" customWidth="1"/>
    <col min="14" max="14" width="14.00390625" style="0" customWidth="1"/>
    <col min="15" max="15" width="12.7109375" style="0" customWidth="1"/>
    <col min="16" max="16" width="3.8515625" style="0" customWidth="1"/>
    <col min="17" max="23" width="9.140625" style="37" customWidth="1"/>
  </cols>
  <sheetData>
    <row r="1" spans="2:16" ht="13.5" thickBot="1">
      <c r="B1" s="37"/>
      <c r="C1" s="37"/>
      <c r="D1" s="37"/>
      <c r="E1" s="37"/>
      <c r="F1" s="37"/>
      <c r="G1" s="37"/>
      <c r="H1" s="37"/>
      <c r="I1" s="37"/>
      <c r="J1" s="37"/>
      <c r="K1" s="37"/>
      <c r="L1" s="37"/>
      <c r="M1" s="37"/>
      <c r="N1" s="37"/>
      <c r="O1" s="37"/>
      <c r="P1" s="37"/>
    </row>
    <row r="2" spans="2:16" ht="13.5" thickBot="1">
      <c r="B2" s="8"/>
      <c r="C2" s="9"/>
      <c r="D2" s="9"/>
      <c r="E2" s="9"/>
      <c r="F2" s="9"/>
      <c r="G2" s="9"/>
      <c r="H2" s="9"/>
      <c r="I2" s="9"/>
      <c r="J2" s="9"/>
      <c r="K2" s="9"/>
      <c r="L2" s="9"/>
      <c r="M2" s="9"/>
      <c r="N2" s="9"/>
      <c r="O2" s="9"/>
      <c r="P2" s="10"/>
    </row>
    <row r="3" spans="2:16" ht="24" thickBot="1">
      <c r="B3" s="11"/>
      <c r="C3" s="223" t="s">
        <v>31</v>
      </c>
      <c r="D3" s="224"/>
      <c r="E3" s="224"/>
      <c r="F3" s="224"/>
      <c r="G3" s="224"/>
      <c r="H3" s="224"/>
      <c r="I3" s="224"/>
      <c r="J3" s="224"/>
      <c r="K3" s="224"/>
      <c r="L3" s="224"/>
      <c r="M3" s="224"/>
      <c r="N3" s="224"/>
      <c r="O3" s="225"/>
      <c r="P3" s="13"/>
    </row>
    <row r="4" spans="2:16" ht="13.5" thickBot="1">
      <c r="B4" s="11"/>
      <c r="C4" s="12"/>
      <c r="D4" s="12"/>
      <c r="E4" s="12"/>
      <c r="F4" s="12"/>
      <c r="G4" s="12"/>
      <c r="H4" s="12"/>
      <c r="I4" s="12"/>
      <c r="J4" s="6"/>
      <c r="K4" s="6"/>
      <c r="L4" s="6"/>
      <c r="M4" s="12"/>
      <c r="N4" s="12"/>
      <c r="O4" s="12"/>
      <c r="P4" s="13"/>
    </row>
    <row r="5" spans="2:16" ht="18" customHeight="1">
      <c r="B5" s="11"/>
      <c r="C5" s="209" t="s">
        <v>56</v>
      </c>
      <c r="D5" s="209"/>
      <c r="E5" s="209"/>
      <c r="F5" s="12"/>
      <c r="G5" s="12"/>
      <c r="H5" s="12"/>
      <c r="I5" s="12"/>
      <c r="J5" s="6"/>
      <c r="K5" s="6"/>
      <c r="L5" s="6"/>
      <c r="M5" s="12"/>
      <c r="N5" s="204" t="s">
        <v>44</v>
      </c>
      <c r="O5" s="12"/>
      <c r="P5" s="13"/>
    </row>
    <row r="6" spans="2:16" ht="18" customHeight="1">
      <c r="B6" s="11"/>
      <c r="C6" s="72" t="s">
        <v>7</v>
      </c>
      <c r="D6" s="72" t="s">
        <v>8</v>
      </c>
      <c r="E6" s="12"/>
      <c r="F6" s="16" t="s">
        <v>27</v>
      </c>
      <c r="G6" s="16"/>
      <c r="H6" s="16" t="s">
        <v>28</v>
      </c>
      <c r="I6" s="12"/>
      <c r="J6" s="6"/>
      <c r="K6" s="6"/>
      <c r="L6" s="6"/>
      <c r="M6" s="12"/>
      <c r="N6" s="205"/>
      <c r="O6" s="12"/>
      <c r="P6" s="13"/>
    </row>
    <row r="7" spans="2:16" ht="24.75" customHeight="1">
      <c r="B7" s="11"/>
      <c r="C7" s="73">
        <v>1</v>
      </c>
      <c r="D7" s="74" t="s">
        <v>132</v>
      </c>
      <c r="E7" s="12"/>
      <c r="F7" s="15"/>
      <c r="G7" s="16"/>
      <c r="H7" s="15"/>
      <c r="I7" s="12"/>
      <c r="J7" s="42" t="str">
        <f>IF(H7="x","0","0")</f>
        <v>0</v>
      </c>
      <c r="K7" s="43" t="str">
        <f>IF(F7="x","1","0")</f>
        <v>0</v>
      </c>
      <c r="L7" s="44">
        <f aca="true" t="shared" si="0" ref="L7:L19">J7+K7</f>
        <v>0</v>
      </c>
      <c r="M7" s="12"/>
      <c r="N7" s="33">
        <f aca="true" t="shared" si="1" ref="N7:N19">IF(K7="1","X","")</f>
      </c>
      <c r="O7" s="12"/>
      <c r="P7" s="13"/>
    </row>
    <row r="8" spans="2:16" ht="24.75" customHeight="1">
      <c r="B8" s="11"/>
      <c r="C8" s="73">
        <v>2</v>
      </c>
      <c r="D8" s="74" t="s">
        <v>133</v>
      </c>
      <c r="E8" s="12"/>
      <c r="F8" s="15"/>
      <c r="G8" s="16"/>
      <c r="H8" s="15"/>
      <c r="I8" s="12"/>
      <c r="J8" s="42" t="str">
        <f aca="true" t="shared" si="2" ref="J8:J19">IF(H8="x","0","0")</f>
        <v>0</v>
      </c>
      <c r="K8" s="43" t="str">
        <f aca="true" t="shared" si="3" ref="K8:K19">IF(F8="x","1","0")</f>
        <v>0</v>
      </c>
      <c r="L8" s="44">
        <f t="shared" si="0"/>
        <v>0</v>
      </c>
      <c r="M8" s="12"/>
      <c r="N8" s="33">
        <f t="shared" si="1"/>
      </c>
      <c r="O8" s="12"/>
      <c r="P8" s="13"/>
    </row>
    <row r="9" spans="2:16" ht="24.75" customHeight="1">
      <c r="B9" s="11"/>
      <c r="C9" s="73">
        <v>3</v>
      </c>
      <c r="D9" s="74" t="s">
        <v>134</v>
      </c>
      <c r="E9" s="12"/>
      <c r="F9" s="15"/>
      <c r="G9" s="16"/>
      <c r="H9" s="15"/>
      <c r="I9" s="12"/>
      <c r="J9" s="42" t="str">
        <f t="shared" si="2"/>
        <v>0</v>
      </c>
      <c r="K9" s="43" t="str">
        <f t="shared" si="3"/>
        <v>0</v>
      </c>
      <c r="L9" s="44">
        <f t="shared" si="0"/>
        <v>0</v>
      </c>
      <c r="M9" s="12"/>
      <c r="N9" s="33">
        <f t="shared" si="1"/>
      </c>
      <c r="O9" s="12"/>
      <c r="P9" s="13"/>
    </row>
    <row r="10" spans="2:16" ht="24.75" customHeight="1">
      <c r="B10" s="11"/>
      <c r="C10" s="73">
        <v>4</v>
      </c>
      <c r="D10" s="74" t="s">
        <v>57</v>
      </c>
      <c r="E10" s="12"/>
      <c r="F10" s="15"/>
      <c r="G10" s="16"/>
      <c r="H10" s="15"/>
      <c r="I10" s="12"/>
      <c r="J10" s="42" t="str">
        <f>IF(F10="x","0","0")</f>
        <v>0</v>
      </c>
      <c r="K10" s="43" t="str">
        <f>IF(H10="x","1","0")</f>
        <v>0</v>
      </c>
      <c r="L10" s="44">
        <f t="shared" si="0"/>
        <v>0</v>
      </c>
      <c r="M10" s="12"/>
      <c r="N10" s="33">
        <f t="shared" si="1"/>
      </c>
      <c r="O10" s="12"/>
      <c r="P10" s="13"/>
    </row>
    <row r="11" spans="2:16" ht="30.75" customHeight="1">
      <c r="B11" s="11"/>
      <c r="C11" s="73">
        <v>5</v>
      </c>
      <c r="D11" s="74" t="s">
        <v>135</v>
      </c>
      <c r="E11" s="12"/>
      <c r="F11" s="15"/>
      <c r="G11" s="16"/>
      <c r="H11" s="15"/>
      <c r="I11" s="12"/>
      <c r="J11" s="42" t="str">
        <f>IF(F11="x","0","0")</f>
        <v>0</v>
      </c>
      <c r="K11" s="43" t="str">
        <f>IF(H11="x","1","0")</f>
        <v>0</v>
      </c>
      <c r="L11" s="44">
        <f t="shared" si="0"/>
        <v>0</v>
      </c>
      <c r="M11" s="12"/>
      <c r="N11" s="33">
        <f t="shared" si="1"/>
      </c>
      <c r="O11" s="12"/>
      <c r="P11" s="13"/>
    </row>
    <row r="12" spans="2:16" ht="24.75" customHeight="1">
      <c r="B12" s="11"/>
      <c r="C12" s="73">
        <v>6</v>
      </c>
      <c r="D12" s="74" t="s">
        <v>118</v>
      </c>
      <c r="E12" s="12"/>
      <c r="F12" s="15"/>
      <c r="G12" s="16"/>
      <c r="H12" s="15"/>
      <c r="I12" s="12"/>
      <c r="J12" s="42" t="str">
        <f t="shared" si="2"/>
        <v>0</v>
      </c>
      <c r="K12" s="43" t="str">
        <f t="shared" si="3"/>
        <v>0</v>
      </c>
      <c r="L12" s="44">
        <f t="shared" si="0"/>
        <v>0</v>
      </c>
      <c r="M12" s="12"/>
      <c r="N12" s="33">
        <f t="shared" si="1"/>
      </c>
      <c r="O12" s="12"/>
      <c r="P12" s="13"/>
    </row>
    <row r="13" spans="2:16" ht="24.75" customHeight="1">
      <c r="B13" s="11"/>
      <c r="C13" s="73">
        <v>7</v>
      </c>
      <c r="D13" s="74" t="s">
        <v>119</v>
      </c>
      <c r="E13" s="12"/>
      <c r="F13" s="15"/>
      <c r="G13" s="16"/>
      <c r="H13" s="15"/>
      <c r="I13" s="12"/>
      <c r="J13" s="42" t="str">
        <f>IF(F13="x","0","0")</f>
        <v>0</v>
      </c>
      <c r="K13" s="43" t="str">
        <f>IF(H13="x","1","0")</f>
        <v>0</v>
      </c>
      <c r="L13" s="44">
        <f t="shared" si="0"/>
        <v>0</v>
      </c>
      <c r="M13" s="133" t="s">
        <v>140</v>
      </c>
      <c r="N13" s="33">
        <f t="shared" si="1"/>
      </c>
      <c r="O13" s="12"/>
      <c r="P13" s="13"/>
    </row>
    <row r="14" spans="2:16" ht="33" customHeight="1">
      <c r="B14" s="11"/>
      <c r="C14" s="73">
        <v>8</v>
      </c>
      <c r="D14" s="74" t="s">
        <v>136</v>
      </c>
      <c r="E14" s="12"/>
      <c r="F14" s="15"/>
      <c r="G14" s="16"/>
      <c r="H14" s="15"/>
      <c r="I14" s="12"/>
      <c r="J14" s="42" t="str">
        <f t="shared" si="2"/>
        <v>0</v>
      </c>
      <c r="K14" s="43" t="str">
        <f t="shared" si="3"/>
        <v>0</v>
      </c>
      <c r="L14" s="44">
        <f t="shared" si="0"/>
        <v>0</v>
      </c>
      <c r="M14" s="12"/>
      <c r="N14" s="33">
        <f t="shared" si="1"/>
      </c>
      <c r="O14" s="12"/>
      <c r="P14" s="13"/>
    </row>
    <row r="15" spans="2:16" ht="33" customHeight="1">
      <c r="B15" s="11"/>
      <c r="C15" s="73">
        <v>9</v>
      </c>
      <c r="D15" s="74" t="s">
        <v>120</v>
      </c>
      <c r="E15" s="12"/>
      <c r="F15" s="15"/>
      <c r="G15" s="16"/>
      <c r="H15" s="15"/>
      <c r="I15" s="12"/>
      <c r="J15" s="42" t="str">
        <f>IF(F15="x","0","0")</f>
        <v>0</v>
      </c>
      <c r="K15" s="43" t="str">
        <f>IF(H15="x","1","0")</f>
        <v>0</v>
      </c>
      <c r="L15" s="44">
        <f t="shared" si="0"/>
        <v>0</v>
      </c>
      <c r="M15" s="12"/>
      <c r="N15" s="33">
        <f t="shared" si="1"/>
      </c>
      <c r="O15" s="12"/>
      <c r="P15" s="13"/>
    </row>
    <row r="16" spans="2:16" ht="24.75" customHeight="1">
      <c r="B16" s="11"/>
      <c r="C16" s="73">
        <v>10</v>
      </c>
      <c r="D16" s="74" t="s">
        <v>58</v>
      </c>
      <c r="E16" s="12"/>
      <c r="F16" s="15"/>
      <c r="G16" s="16"/>
      <c r="H16" s="15"/>
      <c r="I16" s="12"/>
      <c r="J16" s="42" t="str">
        <f t="shared" si="2"/>
        <v>0</v>
      </c>
      <c r="K16" s="43" t="str">
        <f t="shared" si="3"/>
        <v>0</v>
      </c>
      <c r="L16" s="44">
        <f t="shared" si="0"/>
        <v>0</v>
      </c>
      <c r="M16" s="12"/>
      <c r="N16" s="33">
        <f t="shared" si="1"/>
      </c>
      <c r="O16" s="12"/>
      <c r="P16" s="13"/>
    </row>
    <row r="17" spans="2:16" ht="24.75" customHeight="1">
      <c r="B17" s="11"/>
      <c r="C17" s="73">
        <v>11</v>
      </c>
      <c r="D17" s="74" t="s">
        <v>59</v>
      </c>
      <c r="E17" s="12"/>
      <c r="F17" s="15"/>
      <c r="G17" s="16"/>
      <c r="H17" s="15"/>
      <c r="I17" s="12"/>
      <c r="J17" s="42" t="str">
        <f>IF(F17="x","0","0")</f>
        <v>0</v>
      </c>
      <c r="K17" s="43" t="str">
        <f>IF(H17="x","1","0")</f>
        <v>0</v>
      </c>
      <c r="L17" s="44">
        <f t="shared" si="0"/>
        <v>0</v>
      </c>
      <c r="M17" s="12"/>
      <c r="N17" s="33">
        <f t="shared" si="1"/>
      </c>
      <c r="O17" s="12"/>
      <c r="P17" s="13"/>
    </row>
    <row r="18" spans="2:16" ht="24.75" customHeight="1">
      <c r="B18" s="11"/>
      <c r="C18" s="73">
        <v>12</v>
      </c>
      <c r="D18" s="74" t="s">
        <v>121</v>
      </c>
      <c r="E18" s="12"/>
      <c r="F18" s="15"/>
      <c r="G18" s="16"/>
      <c r="H18" s="15"/>
      <c r="I18" s="12"/>
      <c r="J18" s="42" t="str">
        <f t="shared" si="2"/>
        <v>0</v>
      </c>
      <c r="K18" s="43" t="str">
        <f t="shared" si="3"/>
        <v>0</v>
      </c>
      <c r="L18" s="44">
        <f t="shared" si="0"/>
        <v>0</v>
      </c>
      <c r="M18" s="12"/>
      <c r="N18" s="33">
        <f t="shared" si="1"/>
      </c>
      <c r="O18" s="12"/>
      <c r="P18" s="13"/>
    </row>
    <row r="19" spans="2:16" ht="24.75" customHeight="1">
      <c r="B19" s="11"/>
      <c r="C19" s="73">
        <v>13</v>
      </c>
      <c r="D19" s="74" t="s">
        <v>122</v>
      </c>
      <c r="E19" s="12"/>
      <c r="F19" s="15"/>
      <c r="G19" s="16"/>
      <c r="H19" s="15"/>
      <c r="I19" s="12"/>
      <c r="J19" s="42" t="str">
        <f t="shared" si="2"/>
        <v>0</v>
      </c>
      <c r="K19" s="43" t="str">
        <f t="shared" si="3"/>
        <v>0</v>
      </c>
      <c r="L19" s="44">
        <f t="shared" si="0"/>
        <v>0</v>
      </c>
      <c r="M19" s="12"/>
      <c r="N19" s="33">
        <f t="shared" si="1"/>
      </c>
      <c r="O19" s="12"/>
      <c r="P19" s="13"/>
    </row>
    <row r="20" spans="2:16" ht="13.5" thickBot="1">
      <c r="B20" s="11"/>
      <c r="C20" s="12"/>
      <c r="D20" s="12"/>
      <c r="E20" s="12"/>
      <c r="F20" s="12"/>
      <c r="G20" s="12"/>
      <c r="H20" s="12"/>
      <c r="I20" s="12"/>
      <c r="J20" s="6"/>
      <c r="K20" s="6"/>
      <c r="L20" s="6"/>
      <c r="M20" s="12"/>
      <c r="N20" s="12"/>
      <c r="O20" s="12"/>
      <c r="P20" s="13"/>
    </row>
    <row r="21" spans="2:16" ht="23.25" customHeight="1">
      <c r="B21" s="11"/>
      <c r="C21" s="12"/>
      <c r="D21" s="12"/>
      <c r="E21" s="12"/>
      <c r="F21" s="12"/>
      <c r="G21" s="12"/>
      <c r="H21" s="12"/>
      <c r="I21" s="12"/>
      <c r="J21" s="46"/>
      <c r="K21" s="46"/>
      <c r="L21" s="46"/>
      <c r="M21" s="206">
        <f>L7+L8+L9+L10+L11+L12+L13+L14+L15+L16+L17+L18+L19</f>
        <v>0</v>
      </c>
      <c r="N21" s="207"/>
      <c r="O21" s="208"/>
      <c r="P21" s="13"/>
    </row>
    <row r="22" spans="2:16" ht="23.25" customHeight="1" thickBot="1">
      <c r="B22" s="11"/>
      <c r="C22" s="12"/>
      <c r="D22" s="12"/>
      <c r="E22" s="12"/>
      <c r="F22" s="12"/>
      <c r="G22" s="12"/>
      <c r="H22" s="12"/>
      <c r="I22" s="12"/>
      <c r="J22" s="6"/>
      <c r="K22" s="6"/>
      <c r="L22" s="47"/>
      <c r="M22" s="48" t="str">
        <f>IF(AND(M21&gt;=0,M21&lt;=5),"X","")</f>
        <v>X</v>
      </c>
      <c r="N22" s="49">
        <f>IF(AND(M21&gt;=6,M21&lt;=9),"X","")</f>
      </c>
      <c r="O22" s="50">
        <f>IF(AND(M21&gt;=10,M21&lt;=13),"X","")</f>
      </c>
      <c r="P22" s="13"/>
    </row>
    <row r="23" spans="2:16" ht="12.75">
      <c r="B23" s="11"/>
      <c r="C23" s="12"/>
      <c r="D23" s="12"/>
      <c r="E23" s="12"/>
      <c r="F23" s="12"/>
      <c r="G23" s="12"/>
      <c r="H23" s="12"/>
      <c r="I23" s="12"/>
      <c r="J23" s="6"/>
      <c r="K23" s="6"/>
      <c r="L23" s="6"/>
      <c r="M23" s="12"/>
      <c r="N23" s="12"/>
      <c r="O23" s="12"/>
      <c r="P23" s="13"/>
    </row>
    <row r="24" spans="2:16" ht="13.5" thickBot="1">
      <c r="B24" s="11"/>
      <c r="C24" s="12"/>
      <c r="D24" s="12"/>
      <c r="E24" s="12"/>
      <c r="F24" s="12"/>
      <c r="G24" s="12"/>
      <c r="H24" s="12"/>
      <c r="I24" s="12"/>
      <c r="J24" s="6"/>
      <c r="K24" s="6"/>
      <c r="L24" s="6"/>
      <c r="M24" s="12"/>
      <c r="N24" s="12"/>
      <c r="O24" s="12"/>
      <c r="P24" s="13"/>
    </row>
    <row r="25" spans="2:16" ht="12.75" customHeight="1">
      <c r="B25" s="11"/>
      <c r="C25" s="209" t="s">
        <v>60</v>
      </c>
      <c r="D25" s="209"/>
      <c r="E25" s="209"/>
      <c r="F25" s="209"/>
      <c r="G25" s="209"/>
      <c r="H25" s="12"/>
      <c r="I25" s="12"/>
      <c r="J25" s="6"/>
      <c r="K25" s="6"/>
      <c r="L25" s="6"/>
      <c r="M25" s="12"/>
      <c r="N25" s="204" t="s">
        <v>44</v>
      </c>
      <c r="O25" s="12"/>
      <c r="P25" s="13"/>
    </row>
    <row r="26" spans="2:16" ht="22.5" customHeight="1">
      <c r="B26" s="11"/>
      <c r="C26" s="75" t="s">
        <v>7</v>
      </c>
      <c r="D26" s="75" t="s">
        <v>8</v>
      </c>
      <c r="E26" s="76"/>
      <c r="F26" s="16" t="s">
        <v>27</v>
      </c>
      <c r="G26" s="16"/>
      <c r="H26" s="16" t="s">
        <v>28</v>
      </c>
      <c r="I26" s="12"/>
      <c r="J26" s="6"/>
      <c r="K26" s="6"/>
      <c r="L26" s="6"/>
      <c r="M26" s="12"/>
      <c r="N26" s="205"/>
      <c r="O26" s="12"/>
      <c r="P26" s="13"/>
    </row>
    <row r="27" spans="2:16" ht="24.75" customHeight="1">
      <c r="B27" s="11"/>
      <c r="C27" s="73">
        <v>1</v>
      </c>
      <c r="D27" s="74" t="s">
        <v>61</v>
      </c>
      <c r="E27" s="77"/>
      <c r="F27" s="15"/>
      <c r="G27" s="12"/>
      <c r="H27" s="15"/>
      <c r="I27" s="12"/>
      <c r="J27" s="42" t="str">
        <f>IF(H27="x","0","0")</f>
        <v>0</v>
      </c>
      <c r="K27" s="43" t="str">
        <f>IF(F27="x","1","0")</f>
        <v>0</v>
      </c>
      <c r="L27" s="44">
        <f aca="true" t="shared" si="4" ref="L27:L32">J27+K27</f>
        <v>0</v>
      </c>
      <c r="M27" s="12"/>
      <c r="N27" s="33">
        <f aca="true" t="shared" si="5" ref="N27:N32">IF(K27="1","X","")</f>
      </c>
      <c r="O27" s="12"/>
      <c r="P27" s="13"/>
    </row>
    <row r="28" spans="2:16" ht="24.75" customHeight="1">
      <c r="B28" s="11"/>
      <c r="C28" s="73">
        <v>2</v>
      </c>
      <c r="D28" s="74" t="s">
        <v>123</v>
      </c>
      <c r="E28" s="77"/>
      <c r="F28" s="15"/>
      <c r="G28" s="12"/>
      <c r="H28" s="15"/>
      <c r="I28" s="12"/>
      <c r="J28" s="42" t="str">
        <f>IF(F28="x","0","0")</f>
        <v>0</v>
      </c>
      <c r="K28" s="43" t="str">
        <f>IF(H28="x","1","0")</f>
        <v>0</v>
      </c>
      <c r="L28" s="44">
        <f t="shared" si="4"/>
        <v>0</v>
      </c>
      <c r="M28" s="12"/>
      <c r="N28" s="33">
        <f t="shared" si="5"/>
      </c>
      <c r="O28" s="12"/>
      <c r="P28" s="13"/>
    </row>
    <row r="29" spans="2:16" ht="29.25" customHeight="1">
      <c r="B29" s="11"/>
      <c r="C29" s="73">
        <v>3</v>
      </c>
      <c r="D29" s="74" t="s">
        <v>62</v>
      </c>
      <c r="E29" s="77"/>
      <c r="F29" s="15"/>
      <c r="G29" s="12"/>
      <c r="H29" s="15"/>
      <c r="I29" s="12"/>
      <c r="J29" s="42" t="str">
        <f>IF(H29="x","0","0")</f>
        <v>0</v>
      </c>
      <c r="K29" s="43" t="str">
        <f>IF(F29="x","1","0")</f>
        <v>0</v>
      </c>
      <c r="L29" s="44">
        <f t="shared" si="4"/>
        <v>0</v>
      </c>
      <c r="M29" s="12"/>
      <c r="N29" s="33">
        <f t="shared" si="5"/>
      </c>
      <c r="O29" s="12"/>
      <c r="P29" s="13"/>
    </row>
    <row r="30" spans="2:16" ht="29.25" customHeight="1">
      <c r="B30" s="11"/>
      <c r="C30" s="73">
        <v>4</v>
      </c>
      <c r="D30" s="74" t="s">
        <v>63</v>
      </c>
      <c r="E30" s="77"/>
      <c r="F30" s="15"/>
      <c r="G30" s="12"/>
      <c r="H30" s="15"/>
      <c r="I30" s="12"/>
      <c r="J30" s="42" t="str">
        <f>IF(H30="x","0","0")</f>
        <v>0</v>
      </c>
      <c r="K30" s="43" t="str">
        <f>IF(F30="x","1","0")</f>
        <v>0</v>
      </c>
      <c r="L30" s="44">
        <f t="shared" si="4"/>
        <v>0</v>
      </c>
      <c r="M30" s="12"/>
      <c r="N30" s="33">
        <f t="shared" si="5"/>
      </c>
      <c r="O30" s="12"/>
      <c r="P30" s="13"/>
    </row>
    <row r="31" spans="2:16" ht="29.25" customHeight="1">
      <c r="B31" s="11"/>
      <c r="C31" s="73">
        <v>5</v>
      </c>
      <c r="D31" s="74" t="s">
        <v>124</v>
      </c>
      <c r="E31" s="77"/>
      <c r="F31" s="15"/>
      <c r="G31" s="12"/>
      <c r="H31" s="15"/>
      <c r="I31" s="12"/>
      <c r="J31" s="42" t="str">
        <f>IF(F31="x","0","0")</f>
        <v>0</v>
      </c>
      <c r="K31" s="43" t="str">
        <f>IF(H31="x","1","0")</f>
        <v>0</v>
      </c>
      <c r="L31" s="44">
        <f t="shared" si="4"/>
        <v>0</v>
      </c>
      <c r="M31" s="12"/>
      <c r="N31" s="33">
        <f t="shared" si="5"/>
      </c>
      <c r="O31" s="12"/>
      <c r="P31" s="13"/>
    </row>
    <row r="32" spans="2:16" ht="28.5" customHeight="1">
      <c r="B32" s="11"/>
      <c r="C32" s="73">
        <v>6</v>
      </c>
      <c r="D32" s="74" t="s">
        <v>125</v>
      </c>
      <c r="E32" s="77"/>
      <c r="F32" s="15"/>
      <c r="G32" s="12"/>
      <c r="H32" s="15"/>
      <c r="I32" s="12"/>
      <c r="J32" s="42" t="str">
        <f>IF(F32="x","0","0")</f>
        <v>0</v>
      </c>
      <c r="K32" s="43" t="str">
        <f>IF(H32="x","1","0")</f>
        <v>0</v>
      </c>
      <c r="L32" s="44">
        <f t="shared" si="4"/>
        <v>0</v>
      </c>
      <c r="M32" s="12"/>
      <c r="N32" s="33">
        <f t="shared" si="5"/>
      </c>
      <c r="O32" s="12"/>
      <c r="P32" s="13"/>
    </row>
    <row r="33" spans="2:16" ht="8.25" customHeight="1" thickBot="1">
      <c r="B33" s="11"/>
      <c r="C33" s="12"/>
      <c r="D33" s="12"/>
      <c r="E33" s="12"/>
      <c r="F33" s="12"/>
      <c r="G33" s="12"/>
      <c r="H33" s="12"/>
      <c r="I33" s="12"/>
      <c r="J33" s="6"/>
      <c r="K33" s="6"/>
      <c r="L33" s="6"/>
      <c r="M33" s="12"/>
      <c r="N33" s="12"/>
      <c r="O33" s="12"/>
      <c r="P33" s="13"/>
    </row>
    <row r="34" spans="2:16" ht="23.25" customHeight="1">
      <c r="B34" s="11"/>
      <c r="C34" s="12"/>
      <c r="D34" s="12"/>
      <c r="E34" s="12"/>
      <c r="F34" s="12"/>
      <c r="G34" s="12"/>
      <c r="H34" s="12"/>
      <c r="I34" s="12"/>
      <c r="J34" s="68"/>
      <c r="K34" s="68"/>
      <c r="L34" s="68"/>
      <c r="M34" s="206">
        <f>L30+L27+L28+L29+L32+L31</f>
        <v>0</v>
      </c>
      <c r="N34" s="207"/>
      <c r="O34" s="208"/>
      <c r="P34" s="13"/>
    </row>
    <row r="35" spans="2:16" ht="23.25" customHeight="1" thickBot="1">
      <c r="B35" s="11"/>
      <c r="C35" s="12"/>
      <c r="D35" s="12"/>
      <c r="E35" s="12"/>
      <c r="F35" s="12"/>
      <c r="G35" s="12"/>
      <c r="H35" s="12"/>
      <c r="I35" s="12"/>
      <c r="J35" s="51"/>
      <c r="K35" s="51"/>
      <c r="L35" s="51"/>
      <c r="M35" s="48" t="str">
        <f>IF(AND(M34&gt;=0,M34&lt;=2),"X","")</f>
        <v>X</v>
      </c>
      <c r="N35" s="49">
        <f>IF(AND(M34&gt;=3,M34&lt;=4),"X","")</f>
      </c>
      <c r="O35" s="50">
        <f>IF(AND(M34&gt;=5,M34&lt;=6),"X","")</f>
      </c>
      <c r="P35" s="13"/>
    </row>
    <row r="36" spans="2:16" ht="12.75">
      <c r="B36" s="11"/>
      <c r="C36" s="12"/>
      <c r="D36" s="12"/>
      <c r="E36" s="12"/>
      <c r="F36" s="12"/>
      <c r="G36" s="12"/>
      <c r="H36" s="12"/>
      <c r="I36" s="12"/>
      <c r="J36" s="6"/>
      <c r="K36" s="6"/>
      <c r="L36" s="6"/>
      <c r="M36" s="12"/>
      <c r="N36" s="12"/>
      <c r="O36" s="12"/>
      <c r="P36" s="13"/>
    </row>
    <row r="37" spans="2:16" ht="13.5" thickBot="1">
      <c r="B37" s="11"/>
      <c r="C37" s="12"/>
      <c r="D37" s="12"/>
      <c r="E37" s="12"/>
      <c r="F37" s="12"/>
      <c r="G37" s="12"/>
      <c r="H37" s="12"/>
      <c r="I37" s="12"/>
      <c r="J37" s="6"/>
      <c r="K37" s="6"/>
      <c r="L37" s="6"/>
      <c r="M37" s="12"/>
      <c r="N37" s="12"/>
      <c r="O37" s="12"/>
      <c r="P37" s="13"/>
    </row>
    <row r="38" spans="2:16" ht="12.75" customHeight="1">
      <c r="B38" s="11"/>
      <c r="C38" s="209" t="s">
        <v>64</v>
      </c>
      <c r="D38" s="209"/>
      <c r="E38" s="209"/>
      <c r="F38" s="12"/>
      <c r="G38" s="12"/>
      <c r="H38" s="12"/>
      <c r="I38" s="12"/>
      <c r="J38" s="6"/>
      <c r="K38" s="6"/>
      <c r="L38" s="6"/>
      <c r="M38" s="12"/>
      <c r="N38" s="204" t="s">
        <v>44</v>
      </c>
      <c r="O38" s="12"/>
      <c r="P38" s="13"/>
    </row>
    <row r="39" spans="2:16" ht="22.5" customHeight="1">
      <c r="B39" s="11"/>
      <c r="C39" s="75" t="s">
        <v>7</v>
      </c>
      <c r="D39" s="75" t="s">
        <v>8</v>
      </c>
      <c r="E39" s="12"/>
      <c r="F39" s="16" t="s">
        <v>27</v>
      </c>
      <c r="G39" s="16"/>
      <c r="H39" s="16" t="s">
        <v>28</v>
      </c>
      <c r="I39" s="12"/>
      <c r="J39" s="6"/>
      <c r="K39" s="6"/>
      <c r="L39" s="6"/>
      <c r="M39" s="12"/>
      <c r="N39" s="205"/>
      <c r="O39" s="12"/>
      <c r="P39" s="13"/>
    </row>
    <row r="40" spans="2:16" ht="28.5" customHeight="1">
      <c r="B40" s="11"/>
      <c r="C40" s="73">
        <v>1</v>
      </c>
      <c r="D40" s="74" t="s">
        <v>137</v>
      </c>
      <c r="E40" s="12"/>
      <c r="F40" s="15"/>
      <c r="G40" s="12"/>
      <c r="H40" s="15"/>
      <c r="I40" s="12"/>
      <c r="J40" s="42" t="str">
        <f>IF(F40="x","0","0")</f>
        <v>0</v>
      </c>
      <c r="K40" s="43" t="str">
        <f>IF(H40="x","1","0")</f>
        <v>0</v>
      </c>
      <c r="L40" s="44">
        <f>J40+K40</f>
        <v>0</v>
      </c>
      <c r="M40" s="12"/>
      <c r="N40" s="33">
        <f aca="true" t="shared" si="6" ref="N40:N48">IF(K40="1","X","")</f>
      </c>
      <c r="O40" s="12"/>
      <c r="P40" s="13"/>
    </row>
    <row r="41" spans="2:16" ht="40.5" customHeight="1">
      <c r="B41" s="11"/>
      <c r="C41" s="73">
        <v>2</v>
      </c>
      <c r="D41" s="74" t="s">
        <v>65</v>
      </c>
      <c r="E41" s="12"/>
      <c r="F41" s="15"/>
      <c r="G41" s="12"/>
      <c r="H41" s="15"/>
      <c r="I41" s="12"/>
      <c r="J41" s="42" t="str">
        <f aca="true" t="shared" si="7" ref="J41:J48">IF(H41="x","0","0")</f>
        <v>0</v>
      </c>
      <c r="K41" s="43" t="str">
        <f aca="true" t="shared" si="8" ref="K41:K48">IF(F41="x","1","0")</f>
        <v>0</v>
      </c>
      <c r="L41" s="44">
        <f>J41+K41</f>
        <v>0</v>
      </c>
      <c r="M41" s="12"/>
      <c r="N41" s="33">
        <f t="shared" si="6"/>
      </c>
      <c r="O41" s="12"/>
      <c r="P41" s="13"/>
    </row>
    <row r="42" spans="2:16" ht="40.5" customHeight="1">
      <c r="B42" s="11"/>
      <c r="C42" s="73">
        <v>3</v>
      </c>
      <c r="D42" s="74" t="s">
        <v>66</v>
      </c>
      <c r="E42" s="12"/>
      <c r="F42" s="15"/>
      <c r="G42" s="12"/>
      <c r="H42" s="15"/>
      <c r="I42" s="12"/>
      <c r="J42" s="42" t="str">
        <f t="shared" si="7"/>
        <v>0</v>
      </c>
      <c r="K42" s="43" t="str">
        <f t="shared" si="8"/>
        <v>0</v>
      </c>
      <c r="L42" s="44">
        <f aca="true" t="shared" si="9" ref="L42:L48">J42+K42</f>
        <v>0</v>
      </c>
      <c r="M42" s="12"/>
      <c r="N42" s="33">
        <f t="shared" si="6"/>
      </c>
      <c r="O42" s="12"/>
      <c r="P42" s="13"/>
    </row>
    <row r="43" spans="2:16" ht="40.5" customHeight="1">
      <c r="B43" s="11"/>
      <c r="C43" s="73">
        <v>4</v>
      </c>
      <c r="D43" s="74" t="s">
        <v>67</v>
      </c>
      <c r="E43" s="12"/>
      <c r="F43" s="15"/>
      <c r="G43" s="12"/>
      <c r="H43" s="15"/>
      <c r="I43" s="12"/>
      <c r="J43" s="42" t="str">
        <f t="shared" si="7"/>
        <v>0</v>
      </c>
      <c r="K43" s="43" t="str">
        <f t="shared" si="8"/>
        <v>0</v>
      </c>
      <c r="L43" s="44">
        <f t="shared" si="9"/>
        <v>0</v>
      </c>
      <c r="M43" s="12"/>
      <c r="N43" s="33">
        <f t="shared" si="6"/>
      </c>
      <c r="O43" s="12"/>
      <c r="P43" s="13"/>
    </row>
    <row r="44" spans="2:16" ht="40.5" customHeight="1">
      <c r="B44" s="11"/>
      <c r="C44" s="73">
        <v>5</v>
      </c>
      <c r="D44" s="74" t="s">
        <v>152</v>
      </c>
      <c r="E44" s="12"/>
      <c r="F44" s="15"/>
      <c r="G44" s="12"/>
      <c r="H44" s="15"/>
      <c r="I44" s="12"/>
      <c r="J44" s="42" t="str">
        <f t="shared" si="7"/>
        <v>0</v>
      </c>
      <c r="K44" s="43" t="str">
        <f t="shared" si="8"/>
        <v>0</v>
      </c>
      <c r="L44" s="44">
        <f t="shared" si="9"/>
        <v>0</v>
      </c>
      <c r="M44" s="12"/>
      <c r="N44" s="33">
        <f t="shared" si="6"/>
      </c>
      <c r="O44" s="12"/>
      <c r="P44" s="13"/>
    </row>
    <row r="45" spans="2:16" ht="40.5" customHeight="1">
      <c r="B45" s="11"/>
      <c r="C45" s="73">
        <v>6</v>
      </c>
      <c r="D45" s="74" t="s">
        <v>68</v>
      </c>
      <c r="E45" s="12"/>
      <c r="F45" s="15"/>
      <c r="G45" s="12"/>
      <c r="H45" s="15"/>
      <c r="I45" s="12"/>
      <c r="J45" s="42" t="str">
        <f t="shared" si="7"/>
        <v>0</v>
      </c>
      <c r="K45" s="43" t="str">
        <f t="shared" si="8"/>
        <v>0</v>
      </c>
      <c r="L45" s="44">
        <f t="shared" si="9"/>
        <v>0</v>
      </c>
      <c r="M45" s="134" t="s">
        <v>141</v>
      </c>
      <c r="N45" s="33">
        <f t="shared" si="6"/>
      </c>
      <c r="O45" s="12"/>
      <c r="P45" s="13"/>
    </row>
    <row r="46" spans="2:16" ht="40.5" customHeight="1">
      <c r="B46" s="11"/>
      <c r="C46" s="73">
        <v>7</v>
      </c>
      <c r="D46" s="74" t="s">
        <v>69</v>
      </c>
      <c r="E46" s="12"/>
      <c r="F46" s="15"/>
      <c r="G46" s="12"/>
      <c r="H46" s="15"/>
      <c r="I46" s="12"/>
      <c r="J46" s="42" t="str">
        <f t="shared" si="7"/>
        <v>0</v>
      </c>
      <c r="K46" s="43" t="str">
        <f t="shared" si="8"/>
        <v>0</v>
      </c>
      <c r="L46" s="44">
        <f t="shared" si="9"/>
        <v>0</v>
      </c>
      <c r="M46" s="12"/>
      <c r="N46" s="33">
        <f t="shared" si="6"/>
      </c>
      <c r="O46" s="12"/>
      <c r="P46" s="13"/>
    </row>
    <row r="47" spans="2:16" ht="40.5" customHeight="1">
      <c r="B47" s="11"/>
      <c r="C47" s="73">
        <v>8</v>
      </c>
      <c r="D47" s="74" t="s">
        <v>126</v>
      </c>
      <c r="E47" s="12"/>
      <c r="F47" s="15"/>
      <c r="G47" s="12"/>
      <c r="H47" s="15"/>
      <c r="I47" s="12"/>
      <c r="J47" s="42" t="str">
        <f t="shared" si="7"/>
        <v>0</v>
      </c>
      <c r="K47" s="43" t="str">
        <f t="shared" si="8"/>
        <v>0</v>
      </c>
      <c r="L47" s="44">
        <f t="shared" si="9"/>
        <v>0</v>
      </c>
      <c r="M47" s="12"/>
      <c r="N47" s="33">
        <f t="shared" si="6"/>
      </c>
      <c r="O47" s="12"/>
      <c r="P47" s="13"/>
    </row>
    <row r="48" spans="2:16" ht="40.5" customHeight="1">
      <c r="B48" s="11"/>
      <c r="C48" s="73">
        <v>9</v>
      </c>
      <c r="D48" s="74" t="s">
        <v>127</v>
      </c>
      <c r="E48" s="12"/>
      <c r="F48" s="15"/>
      <c r="G48" s="12"/>
      <c r="H48" s="15"/>
      <c r="I48" s="12"/>
      <c r="J48" s="42" t="str">
        <f t="shared" si="7"/>
        <v>0</v>
      </c>
      <c r="K48" s="43" t="str">
        <f t="shared" si="8"/>
        <v>0</v>
      </c>
      <c r="L48" s="44">
        <f t="shared" si="9"/>
        <v>0</v>
      </c>
      <c r="M48" s="12"/>
      <c r="N48" s="33">
        <f t="shared" si="6"/>
      </c>
      <c r="O48" s="12"/>
      <c r="P48" s="13"/>
    </row>
    <row r="49" spans="1:23" s="45" customFormat="1" ht="20.25">
      <c r="A49" s="37"/>
      <c r="B49" s="11"/>
      <c r="C49" s="12"/>
      <c r="D49" s="12"/>
      <c r="E49" s="12"/>
      <c r="F49" s="12"/>
      <c r="G49" s="12"/>
      <c r="H49" s="12"/>
      <c r="I49" s="12"/>
      <c r="J49" s="44"/>
      <c r="K49" s="44"/>
      <c r="L49" s="44"/>
      <c r="M49" s="12"/>
      <c r="N49" s="82"/>
      <c r="O49" s="12"/>
      <c r="P49" s="13"/>
      <c r="Q49" s="37"/>
      <c r="R49" s="37"/>
      <c r="S49" s="37"/>
      <c r="T49" s="37"/>
      <c r="U49" s="37"/>
      <c r="V49" s="37"/>
      <c r="W49" s="37"/>
    </row>
    <row r="50" spans="2:16" ht="23.25" customHeight="1" thickBot="1">
      <c r="B50" s="11"/>
      <c r="C50" s="12"/>
      <c r="D50" s="12"/>
      <c r="E50" s="12"/>
      <c r="F50" s="12"/>
      <c r="G50" s="12"/>
      <c r="H50" s="12"/>
      <c r="I50" s="12"/>
      <c r="J50" s="52"/>
      <c r="K50" s="52"/>
      <c r="L50" s="52"/>
      <c r="M50" s="81"/>
      <c r="N50" s="12"/>
      <c r="O50" s="12"/>
      <c r="P50" s="13"/>
    </row>
    <row r="51" spans="2:16" ht="23.25" customHeight="1">
      <c r="B51" s="11"/>
      <c r="C51" s="12"/>
      <c r="D51" s="12"/>
      <c r="E51" s="12"/>
      <c r="F51" s="12"/>
      <c r="G51" s="12"/>
      <c r="H51" s="12"/>
      <c r="I51" s="12"/>
      <c r="J51" s="51"/>
      <c r="K51" s="51"/>
      <c r="L51" s="51"/>
      <c r="M51" s="206">
        <f>L40+L41+L42+L43+L44+L45+L46+L48+L47</f>
        <v>0</v>
      </c>
      <c r="N51" s="207"/>
      <c r="O51" s="208"/>
      <c r="P51" s="13"/>
    </row>
    <row r="52" spans="2:16" ht="21.75" customHeight="1" thickBot="1">
      <c r="B52" s="11"/>
      <c r="C52" s="12"/>
      <c r="D52" s="12"/>
      <c r="E52" s="12"/>
      <c r="F52" s="12"/>
      <c r="G52" s="12"/>
      <c r="H52" s="12"/>
      <c r="I52" s="12"/>
      <c r="J52" s="6"/>
      <c r="K52" s="6"/>
      <c r="L52" s="6"/>
      <c r="M52" s="48" t="str">
        <f>IF(AND(M51&gt;=0,M51&lt;=4),"X","")</f>
        <v>X</v>
      </c>
      <c r="N52" s="49">
        <f>IF(AND(M51&gt;=5,M51&lt;=7),"X","")</f>
      </c>
      <c r="O52" s="50">
        <f>IF(AND(M51&gt;=8,M51&lt;=9),"X","")</f>
      </c>
      <c r="P52" s="13"/>
    </row>
    <row r="53" spans="2:16" ht="13.5" thickBot="1">
      <c r="B53" s="11"/>
      <c r="C53" s="12"/>
      <c r="D53" s="12"/>
      <c r="E53" s="12"/>
      <c r="F53" s="12"/>
      <c r="G53" s="12"/>
      <c r="H53" s="12"/>
      <c r="I53" s="12"/>
      <c r="J53" s="6"/>
      <c r="K53" s="6"/>
      <c r="L53" s="6"/>
      <c r="M53" s="12"/>
      <c r="N53" s="12"/>
      <c r="O53" s="12"/>
      <c r="P53" s="13"/>
    </row>
    <row r="54" spans="2:16" ht="12.75">
      <c r="B54" s="11"/>
      <c r="C54" s="209" t="s">
        <v>70</v>
      </c>
      <c r="D54" s="209"/>
      <c r="E54" s="209"/>
      <c r="F54" s="12"/>
      <c r="G54" s="12"/>
      <c r="H54" s="12"/>
      <c r="I54" s="12"/>
      <c r="J54" s="6"/>
      <c r="K54" s="6"/>
      <c r="L54" s="6"/>
      <c r="M54" s="12"/>
      <c r="N54" s="204" t="s">
        <v>44</v>
      </c>
      <c r="O54" s="12"/>
      <c r="P54" s="13"/>
    </row>
    <row r="55" spans="2:16" ht="19.5" customHeight="1">
      <c r="B55" s="11"/>
      <c r="C55" s="75" t="s">
        <v>7</v>
      </c>
      <c r="D55" s="75" t="s">
        <v>8</v>
      </c>
      <c r="E55" s="12"/>
      <c r="F55" s="16" t="s">
        <v>27</v>
      </c>
      <c r="G55" s="16"/>
      <c r="H55" s="16" t="s">
        <v>28</v>
      </c>
      <c r="I55" s="12"/>
      <c r="J55" s="6"/>
      <c r="K55" s="6"/>
      <c r="L55" s="6"/>
      <c r="M55" s="12"/>
      <c r="N55" s="205"/>
      <c r="O55" s="12"/>
      <c r="P55" s="13"/>
    </row>
    <row r="56" spans="2:16" ht="25.5">
      <c r="B56" s="11"/>
      <c r="C56" s="73">
        <v>1</v>
      </c>
      <c r="D56" s="78" t="s">
        <v>71</v>
      </c>
      <c r="E56" s="12"/>
      <c r="F56" s="15"/>
      <c r="G56" s="12"/>
      <c r="H56" s="15"/>
      <c r="I56" s="12"/>
      <c r="J56" s="42" t="str">
        <f>IF(H56="x","0","0")</f>
        <v>0</v>
      </c>
      <c r="K56" s="43" t="str">
        <f>IF(F56="x","1","0")</f>
        <v>0</v>
      </c>
      <c r="L56" s="44">
        <f>J56+K56</f>
        <v>0</v>
      </c>
      <c r="M56" s="12"/>
      <c r="N56" s="33">
        <f aca="true" t="shared" si="10" ref="N56:N63">IF(K56="1","X","")</f>
      </c>
      <c r="O56" s="12"/>
      <c r="P56" s="13"/>
    </row>
    <row r="57" spans="2:16" ht="20.25">
      <c r="B57" s="11"/>
      <c r="C57" s="73">
        <v>2</v>
      </c>
      <c r="D57" s="78" t="s">
        <v>72</v>
      </c>
      <c r="E57" s="12"/>
      <c r="F57" s="15"/>
      <c r="G57" s="12"/>
      <c r="H57" s="15"/>
      <c r="I57" s="12"/>
      <c r="J57" s="42" t="str">
        <f aca="true" t="shared" si="11" ref="J57:J63">IF(H57="x","0","0")</f>
        <v>0</v>
      </c>
      <c r="K57" s="43" t="str">
        <f aca="true" t="shared" si="12" ref="K57:K63">IF(F57="x","1","0")</f>
        <v>0</v>
      </c>
      <c r="L57" s="44">
        <f aca="true" t="shared" si="13" ref="L57:L63">J57+K57</f>
        <v>0</v>
      </c>
      <c r="M57" s="12"/>
      <c r="N57" s="33">
        <f t="shared" si="10"/>
      </c>
      <c r="O57" s="12"/>
      <c r="P57" s="13"/>
    </row>
    <row r="58" spans="2:16" ht="20.25">
      <c r="B58" s="11"/>
      <c r="C58" s="73">
        <v>3</v>
      </c>
      <c r="D58" s="78" t="s">
        <v>73</v>
      </c>
      <c r="E58" s="12"/>
      <c r="F58" s="15"/>
      <c r="G58" s="12"/>
      <c r="H58" s="15"/>
      <c r="I58" s="12"/>
      <c r="J58" s="42" t="str">
        <f t="shared" si="11"/>
        <v>0</v>
      </c>
      <c r="K58" s="43" t="str">
        <f t="shared" si="12"/>
        <v>0</v>
      </c>
      <c r="L58" s="44">
        <f t="shared" si="13"/>
        <v>0</v>
      </c>
      <c r="M58" s="12"/>
      <c r="N58" s="33">
        <f t="shared" si="10"/>
      </c>
      <c r="O58" s="12"/>
      <c r="P58" s="13"/>
    </row>
    <row r="59" spans="2:16" ht="20.25">
      <c r="B59" s="11"/>
      <c r="C59" s="73">
        <v>4</v>
      </c>
      <c r="D59" s="78" t="s">
        <v>74</v>
      </c>
      <c r="E59" s="12"/>
      <c r="F59" s="15"/>
      <c r="G59" s="12"/>
      <c r="H59" s="15"/>
      <c r="I59" s="12"/>
      <c r="J59" s="42" t="str">
        <f t="shared" si="11"/>
        <v>0</v>
      </c>
      <c r="K59" s="43" t="str">
        <f t="shared" si="12"/>
        <v>0</v>
      </c>
      <c r="L59" s="44">
        <f t="shared" si="13"/>
        <v>0</v>
      </c>
      <c r="M59" s="12"/>
      <c r="N59" s="33">
        <f t="shared" si="10"/>
      </c>
      <c r="O59" s="12"/>
      <c r="P59" s="13"/>
    </row>
    <row r="60" spans="2:16" ht="20.25">
      <c r="B60" s="11"/>
      <c r="C60" s="73">
        <v>5</v>
      </c>
      <c r="D60" s="78" t="s">
        <v>138</v>
      </c>
      <c r="E60" s="12"/>
      <c r="F60" s="15"/>
      <c r="G60" s="12"/>
      <c r="H60" s="15"/>
      <c r="I60" s="12"/>
      <c r="J60" s="42" t="str">
        <f>IF(F60="x","0","0")</f>
        <v>0</v>
      </c>
      <c r="K60" s="43" t="str">
        <f>IF(H60="x","1","0")</f>
        <v>0</v>
      </c>
      <c r="L60" s="44">
        <f t="shared" si="13"/>
        <v>0</v>
      </c>
      <c r="M60" s="12"/>
      <c r="N60" s="33">
        <f t="shared" si="10"/>
      </c>
      <c r="O60" s="12"/>
      <c r="P60" s="13"/>
    </row>
    <row r="61" spans="2:16" ht="20.25">
      <c r="B61" s="11"/>
      <c r="C61" s="73">
        <v>6</v>
      </c>
      <c r="D61" s="78" t="s">
        <v>75</v>
      </c>
      <c r="E61" s="12"/>
      <c r="F61" s="15"/>
      <c r="G61" s="12"/>
      <c r="H61" s="15"/>
      <c r="I61" s="12"/>
      <c r="J61" s="42" t="str">
        <f t="shared" si="11"/>
        <v>0</v>
      </c>
      <c r="K61" s="43" t="str">
        <f t="shared" si="12"/>
        <v>0</v>
      </c>
      <c r="L61" s="44">
        <f t="shared" si="13"/>
        <v>0</v>
      </c>
      <c r="M61" s="12"/>
      <c r="N61" s="33">
        <f t="shared" si="10"/>
      </c>
      <c r="O61" s="12"/>
      <c r="P61" s="13"/>
    </row>
    <row r="62" spans="2:16" ht="20.25">
      <c r="B62" s="11"/>
      <c r="C62" s="73">
        <v>7</v>
      </c>
      <c r="D62" s="78" t="s">
        <v>139</v>
      </c>
      <c r="E62" s="12"/>
      <c r="F62" s="15"/>
      <c r="G62" s="12"/>
      <c r="H62" s="15"/>
      <c r="I62" s="12"/>
      <c r="J62" s="42" t="str">
        <f t="shared" si="11"/>
        <v>0</v>
      </c>
      <c r="K62" s="43" t="str">
        <f t="shared" si="12"/>
        <v>0</v>
      </c>
      <c r="L62" s="44">
        <f t="shared" si="13"/>
        <v>0</v>
      </c>
      <c r="M62" s="12"/>
      <c r="N62" s="33">
        <f t="shared" si="10"/>
      </c>
      <c r="O62" s="12"/>
      <c r="P62" s="13"/>
    </row>
    <row r="63" spans="2:16" ht="20.25">
      <c r="B63" s="11"/>
      <c r="C63" s="73">
        <v>8</v>
      </c>
      <c r="D63" s="78" t="s">
        <v>76</v>
      </c>
      <c r="E63" s="12"/>
      <c r="F63" s="15"/>
      <c r="G63" s="12"/>
      <c r="H63" s="15"/>
      <c r="I63" s="12"/>
      <c r="J63" s="42" t="str">
        <f t="shared" si="11"/>
        <v>0</v>
      </c>
      <c r="K63" s="43" t="str">
        <f t="shared" si="12"/>
        <v>0</v>
      </c>
      <c r="L63" s="44">
        <f t="shared" si="13"/>
        <v>0</v>
      </c>
      <c r="M63" s="12"/>
      <c r="N63" s="33">
        <f t="shared" si="10"/>
      </c>
      <c r="O63" s="12"/>
      <c r="P63" s="13"/>
    </row>
    <row r="64" spans="2:16" ht="13.5" thickBot="1">
      <c r="B64" s="11"/>
      <c r="C64" s="12"/>
      <c r="D64" s="12"/>
      <c r="E64" s="12"/>
      <c r="F64" s="12"/>
      <c r="G64" s="12"/>
      <c r="H64" s="12"/>
      <c r="I64" s="12"/>
      <c r="J64" s="12"/>
      <c r="K64" s="12"/>
      <c r="L64" s="12"/>
      <c r="M64" s="12"/>
      <c r="N64" s="12"/>
      <c r="O64" s="12"/>
      <c r="P64" s="13"/>
    </row>
    <row r="65" spans="2:16" ht="23.25" customHeight="1">
      <c r="B65" s="11"/>
      <c r="C65" s="12"/>
      <c r="D65" s="12"/>
      <c r="E65" s="12"/>
      <c r="F65" s="12"/>
      <c r="G65" s="12"/>
      <c r="H65" s="12"/>
      <c r="I65" s="12"/>
      <c r="J65" s="52"/>
      <c r="K65" s="52"/>
      <c r="L65" s="52"/>
      <c r="M65" s="206">
        <f>L62+L56+L57+L58+L59+L60+L61+L63</f>
        <v>0</v>
      </c>
      <c r="N65" s="207"/>
      <c r="O65" s="208"/>
      <c r="P65" s="13"/>
    </row>
    <row r="66" spans="2:16" ht="23.25" customHeight="1" thickBot="1">
      <c r="B66" s="11"/>
      <c r="C66" s="12"/>
      <c r="D66" s="12"/>
      <c r="E66" s="12"/>
      <c r="F66" s="12"/>
      <c r="G66" s="12"/>
      <c r="H66" s="12"/>
      <c r="I66" s="12"/>
      <c r="J66" s="51"/>
      <c r="K66" s="51"/>
      <c r="L66" s="51"/>
      <c r="M66" s="48" t="str">
        <f>IF(AND(M65&gt;=0,M65&lt;=2),"X","")</f>
        <v>X</v>
      </c>
      <c r="N66" s="49">
        <f>IF(AND(M65&gt;=3,M65&lt;=5),"X","")</f>
      </c>
      <c r="O66" s="50">
        <f>IF(AND(M65&gt;=6,M65&lt;=8),"X","")</f>
      </c>
      <c r="P66" s="13"/>
    </row>
    <row r="67" spans="2:16" ht="12.75">
      <c r="B67" s="11"/>
      <c r="C67" s="12"/>
      <c r="D67" s="12"/>
      <c r="E67" s="12"/>
      <c r="F67" s="12"/>
      <c r="G67" s="12"/>
      <c r="H67" s="12"/>
      <c r="I67" s="12"/>
      <c r="J67" s="12"/>
      <c r="K67" s="12"/>
      <c r="L67" s="12"/>
      <c r="M67" s="12"/>
      <c r="N67" s="12"/>
      <c r="O67" s="12"/>
      <c r="P67" s="13"/>
    </row>
    <row r="68" spans="2:16" ht="12.75">
      <c r="B68" s="11"/>
      <c r="C68" s="12"/>
      <c r="D68" s="12"/>
      <c r="E68" s="12"/>
      <c r="F68" s="12"/>
      <c r="G68" s="12"/>
      <c r="H68" s="12"/>
      <c r="I68" s="12"/>
      <c r="J68" s="12"/>
      <c r="K68" s="12"/>
      <c r="L68" s="12"/>
      <c r="M68" s="12"/>
      <c r="N68" s="12"/>
      <c r="O68" s="12"/>
      <c r="P68" s="13"/>
    </row>
    <row r="69" spans="2:16" ht="24" customHeight="1">
      <c r="B69" s="11"/>
      <c r="C69" s="6"/>
      <c r="D69" s="222" t="s">
        <v>103</v>
      </c>
      <c r="E69" s="222"/>
      <c r="F69" s="222"/>
      <c r="G69" s="222"/>
      <c r="H69" s="222"/>
      <c r="I69" s="222"/>
      <c r="J69" s="222"/>
      <c r="K69" s="222"/>
      <c r="L69" s="222"/>
      <c r="M69" s="222"/>
      <c r="N69" s="222"/>
      <c r="O69" s="222"/>
      <c r="P69" s="13"/>
    </row>
    <row r="70" spans="2:16" ht="12.75">
      <c r="B70" s="11"/>
      <c r="C70" s="12"/>
      <c r="D70" s="12"/>
      <c r="E70" s="12"/>
      <c r="F70" s="12"/>
      <c r="G70" s="12"/>
      <c r="H70" s="12"/>
      <c r="I70" s="12"/>
      <c r="J70" s="12"/>
      <c r="K70" s="12"/>
      <c r="L70" s="12"/>
      <c r="M70" s="12"/>
      <c r="N70" s="12"/>
      <c r="O70" s="12"/>
      <c r="P70" s="13"/>
    </row>
    <row r="71" spans="2:16" ht="25.5" customHeight="1" thickBot="1">
      <c r="B71" s="11"/>
      <c r="C71" s="12"/>
      <c r="D71" s="84" t="s">
        <v>8</v>
      </c>
      <c r="E71" s="12"/>
      <c r="F71" s="12"/>
      <c r="G71" s="12"/>
      <c r="H71" s="12"/>
      <c r="I71" s="12"/>
      <c r="J71" s="12"/>
      <c r="K71" s="12"/>
      <c r="L71" s="12"/>
      <c r="M71" s="12"/>
      <c r="N71" s="12"/>
      <c r="O71" s="12"/>
      <c r="P71" s="13"/>
    </row>
    <row r="72" spans="2:16" ht="30" customHeight="1" thickBot="1">
      <c r="B72" s="11"/>
      <c r="C72" s="12"/>
      <c r="D72" s="78" t="s">
        <v>77</v>
      </c>
      <c r="E72" s="12"/>
      <c r="F72" s="79">
        <f>M21</f>
        <v>0</v>
      </c>
      <c r="G72" s="12"/>
      <c r="H72" s="12"/>
      <c r="I72" s="12"/>
      <c r="J72" s="6"/>
      <c r="K72" s="6"/>
      <c r="L72" s="6"/>
      <c r="M72" s="59" t="str">
        <f>IF(AND(F72&gt;=0,F72&lt;=5),"X","")</f>
        <v>X</v>
      </c>
      <c r="N72" s="60">
        <f>IF(AND(F72&gt;=6,F72&lt;=9),"X","")</f>
      </c>
      <c r="O72" s="61">
        <f>IF(AND(F72&gt;=10,F72&lt;=13),"X","")</f>
      </c>
      <c r="P72" s="13"/>
    </row>
    <row r="73" spans="2:16" ht="30" customHeight="1" thickBot="1">
      <c r="B73" s="11"/>
      <c r="C73" s="12"/>
      <c r="D73" s="78" t="s">
        <v>78</v>
      </c>
      <c r="E73" s="12"/>
      <c r="F73" s="79">
        <f>M34</f>
        <v>0</v>
      </c>
      <c r="G73" s="12"/>
      <c r="H73" s="12"/>
      <c r="I73" s="12"/>
      <c r="J73" s="6"/>
      <c r="K73" s="6"/>
      <c r="L73" s="6"/>
      <c r="M73" s="48" t="str">
        <f>IF(AND(F73&gt;=0,F73&lt;=2),"X","")</f>
        <v>X</v>
      </c>
      <c r="N73" s="49">
        <f>IF(AND(F73&gt;=3,F73&lt;=4),"X","")</f>
      </c>
      <c r="O73" s="50">
        <f>IF(AND(F73&gt;=5,F73&lt;=6),"X","")</f>
      </c>
      <c r="P73" s="13"/>
    </row>
    <row r="74" spans="2:16" ht="30" customHeight="1" thickBot="1">
      <c r="B74" s="11"/>
      <c r="C74" s="12"/>
      <c r="D74" s="78" t="s">
        <v>79</v>
      </c>
      <c r="E74" s="12"/>
      <c r="F74" s="79">
        <f>M51</f>
        <v>0</v>
      </c>
      <c r="G74" s="12"/>
      <c r="H74" s="12"/>
      <c r="I74" s="12"/>
      <c r="J74" s="6"/>
      <c r="K74" s="6"/>
      <c r="L74" s="6"/>
      <c r="M74" s="48" t="str">
        <f>IF(AND(F74&gt;=0,F74&lt;=4),"X","")</f>
        <v>X</v>
      </c>
      <c r="N74" s="49">
        <f>IF(AND(F74&gt;=5,F74&lt;=7),"X","")</f>
      </c>
      <c r="O74" s="50">
        <f>IF(AND(F74&gt;=8,F74&lt;=9),"X","")</f>
      </c>
      <c r="P74" s="13"/>
    </row>
    <row r="75" spans="2:16" ht="30" customHeight="1" thickBot="1">
      <c r="B75" s="11"/>
      <c r="C75" s="12"/>
      <c r="D75" s="78" t="s">
        <v>80</v>
      </c>
      <c r="E75" s="12"/>
      <c r="F75" s="79">
        <f>M65</f>
        <v>0</v>
      </c>
      <c r="G75" s="12"/>
      <c r="H75" s="12"/>
      <c r="I75" s="12"/>
      <c r="J75" s="6"/>
      <c r="K75" s="6"/>
      <c r="L75" s="6"/>
      <c r="M75" s="48" t="str">
        <f>IF(AND(F75&gt;=0,F75&lt;=2),"X","")</f>
        <v>X</v>
      </c>
      <c r="N75" s="49">
        <f>IF(AND(F75&gt;=3,F75&lt;=5),"X","")</f>
      </c>
      <c r="O75" s="50">
        <f>IF(AND(F75&gt;=6,F75&lt;=8),"X","")</f>
      </c>
      <c r="P75" s="13"/>
    </row>
    <row r="76" spans="2:16" ht="15.75" thickBot="1">
      <c r="B76" s="11"/>
      <c r="C76" s="12"/>
      <c r="D76" s="12"/>
      <c r="E76" s="12"/>
      <c r="F76" s="80"/>
      <c r="G76" s="12"/>
      <c r="H76" s="12"/>
      <c r="I76" s="12"/>
      <c r="J76" s="12"/>
      <c r="K76" s="12"/>
      <c r="L76" s="12"/>
      <c r="M76" s="12"/>
      <c r="N76" s="12"/>
      <c r="O76" s="12"/>
      <c r="P76" s="13"/>
    </row>
    <row r="77" spans="2:16" ht="29.25" customHeight="1" thickBot="1">
      <c r="B77" s="11"/>
      <c r="C77" s="12"/>
      <c r="D77" s="12"/>
      <c r="E77" s="12"/>
      <c r="F77" s="53">
        <f>F72+F73+F74+F75</f>
        <v>0</v>
      </c>
      <c r="G77" s="6"/>
      <c r="H77" s="12"/>
      <c r="I77" s="12"/>
      <c r="J77" s="12"/>
      <c r="K77" s="12"/>
      <c r="L77" s="12"/>
      <c r="M77" s="12"/>
      <c r="N77" s="12"/>
      <c r="O77" s="12"/>
      <c r="P77" s="13"/>
    </row>
    <row r="78" spans="2:16" ht="12.75">
      <c r="B78" s="11"/>
      <c r="C78" s="12"/>
      <c r="D78" s="12"/>
      <c r="E78" s="12"/>
      <c r="F78" s="12"/>
      <c r="G78" s="6"/>
      <c r="H78" s="12"/>
      <c r="I78" s="12"/>
      <c r="J78" s="12"/>
      <c r="K78" s="12"/>
      <c r="L78" s="12"/>
      <c r="M78" s="12"/>
      <c r="N78" s="12"/>
      <c r="O78" s="12"/>
      <c r="P78" s="67"/>
    </row>
    <row r="79" spans="2:16" ht="12.75">
      <c r="B79" s="11"/>
      <c r="C79" s="12"/>
      <c r="D79" s="12"/>
      <c r="E79" s="12"/>
      <c r="F79" s="12"/>
      <c r="G79" s="6"/>
      <c r="H79" s="12"/>
      <c r="I79" s="12"/>
      <c r="J79" s="12"/>
      <c r="K79" s="12"/>
      <c r="L79" s="12"/>
      <c r="M79" s="12"/>
      <c r="N79" s="12"/>
      <c r="O79" s="12"/>
      <c r="P79" s="67"/>
    </row>
    <row r="80" spans="2:16" ht="12.75">
      <c r="B80" s="11"/>
      <c r="C80" s="12"/>
      <c r="D80" s="12"/>
      <c r="E80" s="12"/>
      <c r="F80" s="12"/>
      <c r="G80" s="6"/>
      <c r="H80" s="12"/>
      <c r="I80" s="12"/>
      <c r="J80" s="72"/>
      <c r="K80" s="12"/>
      <c r="L80" s="12"/>
      <c r="M80" s="12"/>
      <c r="N80" s="12"/>
      <c r="O80" s="12"/>
      <c r="P80" s="67"/>
    </row>
    <row r="81" spans="2:16" ht="13.5" thickBot="1">
      <c r="B81" s="17"/>
      <c r="C81" s="18"/>
      <c r="D81" s="18"/>
      <c r="E81" s="18"/>
      <c r="F81" s="18"/>
      <c r="G81" s="69"/>
      <c r="H81" s="18"/>
      <c r="I81" s="18"/>
      <c r="J81" s="18"/>
      <c r="K81" s="18"/>
      <c r="L81" s="18"/>
      <c r="M81" s="18"/>
      <c r="N81" s="18"/>
      <c r="O81" s="18"/>
      <c r="P81" s="70"/>
    </row>
    <row r="82" spans="2:16" ht="13.5" thickBot="1">
      <c r="B82" s="37"/>
      <c r="C82" s="37"/>
      <c r="D82" s="37"/>
      <c r="E82" s="37"/>
      <c r="F82" s="37"/>
      <c r="G82" s="37"/>
      <c r="H82" s="37"/>
      <c r="I82" s="37"/>
      <c r="J82" s="37"/>
      <c r="K82" s="37"/>
      <c r="L82" s="37"/>
      <c r="M82" s="37"/>
      <c r="N82" s="37"/>
      <c r="O82" s="37"/>
      <c r="P82" s="37"/>
    </row>
    <row r="83" spans="2:16" ht="13.5" thickBot="1">
      <c r="B83" s="8"/>
      <c r="C83" s="9"/>
      <c r="D83" s="9"/>
      <c r="E83" s="9"/>
      <c r="F83" s="9"/>
      <c r="G83" s="9"/>
      <c r="H83" s="9"/>
      <c r="I83" s="9"/>
      <c r="J83" s="9"/>
      <c r="K83" s="9"/>
      <c r="L83" s="9"/>
      <c r="M83" s="10"/>
      <c r="N83" s="37"/>
      <c r="O83" s="37"/>
      <c r="P83" s="37"/>
    </row>
    <row r="84" spans="2:16" ht="23.25" thickBot="1">
      <c r="B84" s="11"/>
      <c r="C84" s="110" t="s">
        <v>97</v>
      </c>
      <c r="D84" s="112" t="s">
        <v>99</v>
      </c>
      <c r="E84" s="113"/>
      <c r="F84" s="113"/>
      <c r="G84" s="113"/>
      <c r="H84" s="113"/>
      <c r="I84" s="122"/>
      <c r="J84" s="122"/>
      <c r="K84" s="122"/>
      <c r="L84" s="123"/>
      <c r="M84" s="13"/>
      <c r="N84" s="37"/>
      <c r="O84" s="37"/>
      <c r="P84" s="37"/>
    </row>
    <row r="85" spans="2:16" ht="13.5" thickBot="1">
      <c r="B85" s="11"/>
      <c r="C85" s="12"/>
      <c r="D85" s="12"/>
      <c r="E85" s="12"/>
      <c r="F85" s="12"/>
      <c r="G85" s="12"/>
      <c r="H85" s="12"/>
      <c r="I85" s="12"/>
      <c r="J85" s="12"/>
      <c r="K85" s="12"/>
      <c r="L85" s="12"/>
      <c r="M85" s="13"/>
      <c r="N85" s="37"/>
      <c r="O85" s="37"/>
      <c r="P85" s="37"/>
    </row>
    <row r="86" spans="2:16" ht="23.25" thickBot="1">
      <c r="B86" s="11"/>
      <c r="C86" s="94" t="s">
        <v>97</v>
      </c>
      <c r="D86" s="142" t="s">
        <v>96</v>
      </c>
      <c r="E86" s="115"/>
      <c r="F86" s="115"/>
      <c r="G86" s="115"/>
      <c r="H86" s="115"/>
      <c r="I86" s="115"/>
      <c r="J86" s="115"/>
      <c r="K86" s="115"/>
      <c r="L86" s="123"/>
      <c r="M86" s="13"/>
      <c r="N86" s="37"/>
      <c r="O86" s="37"/>
      <c r="P86" s="37"/>
    </row>
    <row r="87" spans="2:16" ht="13.5" thickBot="1">
      <c r="B87" s="11"/>
      <c r="C87" s="12"/>
      <c r="D87" s="85"/>
      <c r="E87" s="12"/>
      <c r="F87" s="12"/>
      <c r="G87" s="12"/>
      <c r="H87" s="12"/>
      <c r="I87" s="12"/>
      <c r="J87" s="12"/>
      <c r="K87" s="12"/>
      <c r="L87" s="12"/>
      <c r="M87" s="13"/>
      <c r="N87" s="37"/>
      <c r="O87" s="37"/>
      <c r="P87" s="37"/>
    </row>
    <row r="88" spans="2:16" ht="23.25" thickBot="1">
      <c r="B88" s="11"/>
      <c r="C88" s="95" t="s">
        <v>97</v>
      </c>
      <c r="D88" s="143" t="s">
        <v>35</v>
      </c>
      <c r="E88" s="116"/>
      <c r="F88" s="116"/>
      <c r="G88" s="116"/>
      <c r="H88" s="116"/>
      <c r="I88" s="116"/>
      <c r="J88" s="116"/>
      <c r="K88" s="116"/>
      <c r="L88" s="123"/>
      <c r="M88" s="13"/>
      <c r="N88" s="37"/>
      <c r="O88" s="37"/>
      <c r="P88" s="37"/>
    </row>
    <row r="89" spans="2:16" ht="13.5" thickBot="1">
      <c r="B89" s="11"/>
      <c r="C89" s="12"/>
      <c r="D89" s="85"/>
      <c r="E89" s="12"/>
      <c r="F89" s="12"/>
      <c r="G89" s="12"/>
      <c r="H89" s="12"/>
      <c r="I89" s="12"/>
      <c r="J89" s="12"/>
      <c r="K89" s="12"/>
      <c r="L89" s="123"/>
      <c r="M89" s="13"/>
      <c r="N89" s="37"/>
      <c r="O89" s="37"/>
      <c r="P89" s="37"/>
    </row>
    <row r="90" spans="2:16" ht="23.25" thickBot="1">
      <c r="B90" s="11"/>
      <c r="C90" s="96" t="s">
        <v>97</v>
      </c>
      <c r="D90" s="144" t="s">
        <v>150</v>
      </c>
      <c r="E90" s="117"/>
      <c r="F90" s="117"/>
      <c r="G90" s="117"/>
      <c r="H90" s="117"/>
      <c r="I90" s="117"/>
      <c r="J90" s="117"/>
      <c r="K90" s="117"/>
      <c r="L90" s="123"/>
      <c r="M90" s="13"/>
      <c r="N90" s="37"/>
      <c r="O90" s="37"/>
      <c r="P90" s="37"/>
    </row>
    <row r="91" spans="2:16" ht="13.5" thickBot="1">
      <c r="B91" s="11"/>
      <c r="C91" s="12"/>
      <c r="D91" s="85"/>
      <c r="E91" s="12"/>
      <c r="F91" s="12"/>
      <c r="G91" s="12"/>
      <c r="H91" s="12"/>
      <c r="I91" s="12"/>
      <c r="J91" s="12"/>
      <c r="K91" s="12"/>
      <c r="L91" s="12"/>
      <c r="M91" s="13"/>
      <c r="N91" s="37"/>
      <c r="O91" s="37"/>
      <c r="P91" s="37"/>
    </row>
    <row r="92" spans="2:16" ht="23.25" thickBot="1">
      <c r="B92" s="11"/>
      <c r="C92" s="97" t="s">
        <v>97</v>
      </c>
      <c r="D92" s="118" t="s">
        <v>31</v>
      </c>
      <c r="E92" s="119"/>
      <c r="F92" s="119"/>
      <c r="G92" s="119"/>
      <c r="H92" s="119"/>
      <c r="I92" s="119"/>
      <c r="J92" s="119"/>
      <c r="K92" s="119"/>
      <c r="L92" s="123"/>
      <c r="M92" s="13"/>
      <c r="N92" s="37"/>
      <c r="O92" s="37"/>
      <c r="P92" s="37"/>
    </row>
    <row r="93" spans="2:16" ht="13.5" thickBot="1">
      <c r="B93" s="11"/>
      <c r="C93" s="12"/>
      <c r="D93" s="85"/>
      <c r="E93" s="12"/>
      <c r="F93" s="12"/>
      <c r="G93" s="12"/>
      <c r="H93" s="12"/>
      <c r="I93" s="12"/>
      <c r="J93" s="12"/>
      <c r="K93" s="12"/>
      <c r="L93" s="123"/>
      <c r="M93" s="13"/>
      <c r="N93" s="37"/>
      <c r="O93" s="37"/>
      <c r="P93" s="37"/>
    </row>
    <row r="94" spans="2:16" ht="23.25" thickBot="1">
      <c r="B94" s="11"/>
      <c r="C94" s="98" t="s">
        <v>97</v>
      </c>
      <c r="D94" s="120" t="s">
        <v>95</v>
      </c>
      <c r="E94" s="121"/>
      <c r="F94" s="121"/>
      <c r="G94" s="121"/>
      <c r="H94" s="121"/>
      <c r="I94" s="121"/>
      <c r="J94" s="121"/>
      <c r="K94" s="121"/>
      <c r="L94" s="123"/>
      <c r="M94" s="13"/>
      <c r="N94" s="37"/>
      <c r="O94" s="37"/>
      <c r="P94" s="37"/>
    </row>
    <row r="95" spans="2:16" ht="13.5" thickBot="1">
      <c r="B95" s="17"/>
      <c r="C95" s="18"/>
      <c r="D95" s="18"/>
      <c r="E95" s="18"/>
      <c r="F95" s="18"/>
      <c r="G95" s="18"/>
      <c r="H95" s="18"/>
      <c r="I95" s="18"/>
      <c r="J95" s="18"/>
      <c r="K95" s="18"/>
      <c r="L95" s="18"/>
      <c r="M95" s="19"/>
      <c r="N95" s="37"/>
      <c r="O95" s="37"/>
      <c r="P95" s="37"/>
    </row>
    <row r="96" spans="2:16" ht="12.75">
      <c r="B96" s="37"/>
      <c r="C96" s="37"/>
      <c r="D96" s="37"/>
      <c r="E96" s="37"/>
      <c r="F96" s="37"/>
      <c r="G96" s="37"/>
      <c r="H96" s="37"/>
      <c r="I96" s="37"/>
      <c r="J96" s="37"/>
      <c r="K96" s="37"/>
      <c r="L96" s="37"/>
      <c r="M96" s="37"/>
      <c r="N96" s="37"/>
      <c r="O96" s="37"/>
      <c r="P96" s="37"/>
    </row>
    <row r="97" spans="2:16" ht="12.75">
      <c r="B97" s="37"/>
      <c r="C97" s="37"/>
      <c r="D97" s="37"/>
      <c r="E97" s="37"/>
      <c r="F97" s="37"/>
      <c r="G97" s="37"/>
      <c r="H97" s="37"/>
      <c r="I97" s="37"/>
      <c r="J97" s="37"/>
      <c r="K97" s="37"/>
      <c r="L97" s="37"/>
      <c r="M97" s="37"/>
      <c r="N97" s="37"/>
      <c r="O97" s="37"/>
      <c r="P97" s="37"/>
    </row>
    <row r="98" spans="2:16" ht="12.75">
      <c r="B98" s="37"/>
      <c r="C98" s="37"/>
      <c r="D98" s="37"/>
      <c r="E98" s="37"/>
      <c r="F98" s="37"/>
      <c r="G98" s="37"/>
      <c r="H98" s="37"/>
      <c r="I98" s="37"/>
      <c r="J98" s="37"/>
      <c r="K98" s="37"/>
      <c r="L98" s="37"/>
      <c r="M98" s="37"/>
      <c r="N98" s="37"/>
      <c r="O98" s="37"/>
      <c r="P98" s="37"/>
    </row>
    <row r="99" spans="2:16" ht="12.75">
      <c r="B99" s="37"/>
      <c r="C99" s="37"/>
      <c r="D99" s="37"/>
      <c r="E99" s="37"/>
      <c r="F99" s="37"/>
      <c r="G99" s="37"/>
      <c r="H99" s="37"/>
      <c r="I99" s="37"/>
      <c r="J99" s="37"/>
      <c r="K99" s="37"/>
      <c r="L99" s="37"/>
      <c r="M99" s="37"/>
      <c r="N99" s="37"/>
      <c r="O99" s="37"/>
      <c r="P99" s="37"/>
    </row>
    <row r="100" spans="2:16" ht="12.75">
      <c r="B100" s="37"/>
      <c r="C100" s="37"/>
      <c r="D100" s="37"/>
      <c r="E100" s="37"/>
      <c r="F100" s="37"/>
      <c r="G100" s="37"/>
      <c r="H100" s="37"/>
      <c r="I100" s="37"/>
      <c r="J100" s="37"/>
      <c r="K100" s="37"/>
      <c r="L100" s="37"/>
      <c r="M100" s="37"/>
      <c r="N100" s="37"/>
      <c r="O100" s="37"/>
      <c r="P100" s="37"/>
    </row>
    <row r="101" spans="2:16" ht="12.75">
      <c r="B101" s="37"/>
      <c r="C101" s="37"/>
      <c r="D101" s="37"/>
      <c r="E101" s="37"/>
      <c r="F101" s="37"/>
      <c r="G101" s="37"/>
      <c r="H101" s="37"/>
      <c r="I101" s="37"/>
      <c r="J101" s="37"/>
      <c r="K101" s="37"/>
      <c r="L101" s="37"/>
      <c r="M101" s="37"/>
      <c r="N101" s="37"/>
      <c r="O101" s="37"/>
      <c r="P101" s="37"/>
    </row>
    <row r="102" spans="2:16" ht="12.75">
      <c r="B102" s="37"/>
      <c r="C102" s="37"/>
      <c r="D102" s="37"/>
      <c r="E102" s="37"/>
      <c r="F102" s="37"/>
      <c r="G102" s="37"/>
      <c r="H102" s="37"/>
      <c r="I102" s="37"/>
      <c r="J102" s="37"/>
      <c r="K102" s="37"/>
      <c r="L102" s="37"/>
      <c r="M102" s="37"/>
      <c r="N102" s="37"/>
      <c r="O102" s="37"/>
      <c r="P102" s="37"/>
    </row>
    <row r="103" spans="2:16" ht="12.75">
      <c r="B103" s="37"/>
      <c r="C103" s="37"/>
      <c r="D103" s="37"/>
      <c r="E103" s="37"/>
      <c r="F103" s="37"/>
      <c r="G103" s="37"/>
      <c r="H103" s="37"/>
      <c r="I103" s="37"/>
      <c r="J103" s="37"/>
      <c r="K103" s="37"/>
      <c r="L103" s="37"/>
      <c r="M103" s="37"/>
      <c r="N103" s="37"/>
      <c r="O103" s="37"/>
      <c r="P103" s="37"/>
    </row>
    <row r="104" spans="2:16" ht="12.75">
      <c r="B104" s="37"/>
      <c r="C104" s="37"/>
      <c r="D104" s="37"/>
      <c r="E104" s="37"/>
      <c r="F104" s="37"/>
      <c r="G104" s="37"/>
      <c r="H104" s="37"/>
      <c r="I104" s="37"/>
      <c r="J104" s="37"/>
      <c r="K104" s="37"/>
      <c r="L104" s="37"/>
      <c r="M104" s="37"/>
      <c r="N104" s="37"/>
      <c r="O104" s="37"/>
      <c r="P104" s="37"/>
    </row>
    <row r="105" spans="2:16" ht="12.75">
      <c r="B105" s="37"/>
      <c r="C105" s="37"/>
      <c r="D105" s="37"/>
      <c r="E105" s="37"/>
      <c r="F105" s="37"/>
      <c r="G105" s="37"/>
      <c r="H105" s="37"/>
      <c r="I105" s="37"/>
      <c r="J105" s="37"/>
      <c r="K105" s="37"/>
      <c r="L105" s="37"/>
      <c r="M105" s="37"/>
      <c r="N105" s="37"/>
      <c r="O105" s="37"/>
      <c r="P105" s="37"/>
    </row>
    <row r="106" spans="2:16" ht="12.75">
      <c r="B106" s="37"/>
      <c r="C106" s="37"/>
      <c r="D106" s="37"/>
      <c r="E106" s="37"/>
      <c r="F106" s="37"/>
      <c r="G106" s="37"/>
      <c r="H106" s="37"/>
      <c r="I106" s="37"/>
      <c r="J106" s="37"/>
      <c r="K106" s="37"/>
      <c r="L106" s="37"/>
      <c r="M106" s="37"/>
      <c r="N106" s="37"/>
      <c r="O106" s="37"/>
      <c r="P106" s="37"/>
    </row>
    <row r="107" spans="2:16" ht="12.75">
      <c r="B107" s="37"/>
      <c r="C107" s="37"/>
      <c r="D107" s="37"/>
      <c r="E107" s="37"/>
      <c r="F107" s="37"/>
      <c r="G107" s="37"/>
      <c r="H107" s="37"/>
      <c r="I107" s="37"/>
      <c r="J107" s="37"/>
      <c r="K107" s="37"/>
      <c r="L107" s="37"/>
      <c r="M107" s="37"/>
      <c r="N107" s="37"/>
      <c r="O107" s="37"/>
      <c r="P107" s="37"/>
    </row>
    <row r="108" spans="2:16" ht="12.75">
      <c r="B108" s="37"/>
      <c r="C108" s="37"/>
      <c r="D108" s="37"/>
      <c r="E108" s="37"/>
      <c r="F108" s="37"/>
      <c r="G108" s="37"/>
      <c r="H108" s="37"/>
      <c r="I108" s="37"/>
      <c r="J108" s="37"/>
      <c r="K108" s="37"/>
      <c r="L108" s="37"/>
      <c r="M108" s="37"/>
      <c r="N108" s="37"/>
      <c r="O108" s="37"/>
      <c r="P108" s="37"/>
    </row>
    <row r="109" spans="2:16" ht="12.75">
      <c r="B109" s="37"/>
      <c r="C109" s="37"/>
      <c r="D109" s="37"/>
      <c r="E109" s="37"/>
      <c r="F109" s="37"/>
      <c r="G109" s="37"/>
      <c r="H109" s="37"/>
      <c r="I109" s="37"/>
      <c r="J109" s="37"/>
      <c r="K109" s="37"/>
      <c r="L109" s="37"/>
      <c r="M109" s="37"/>
      <c r="N109" s="37"/>
      <c r="O109" s="37"/>
      <c r="P109" s="37"/>
    </row>
    <row r="110" spans="2:16" ht="12.75">
      <c r="B110" s="37"/>
      <c r="C110" s="37"/>
      <c r="D110" s="37"/>
      <c r="E110" s="37"/>
      <c r="F110" s="37"/>
      <c r="G110" s="37"/>
      <c r="H110" s="37"/>
      <c r="I110" s="37"/>
      <c r="J110" s="37"/>
      <c r="K110" s="37"/>
      <c r="L110" s="37"/>
      <c r="M110" s="37"/>
      <c r="N110" s="37"/>
      <c r="O110" s="37"/>
      <c r="P110" s="37"/>
    </row>
    <row r="111" spans="2:16" ht="12.75">
      <c r="B111" s="37"/>
      <c r="C111" s="37"/>
      <c r="D111" s="37"/>
      <c r="E111" s="37"/>
      <c r="F111" s="37"/>
      <c r="G111" s="37"/>
      <c r="H111" s="37"/>
      <c r="I111" s="37"/>
      <c r="J111" s="37"/>
      <c r="K111" s="37"/>
      <c r="L111" s="37"/>
      <c r="M111" s="37"/>
      <c r="N111" s="37"/>
      <c r="O111" s="37"/>
      <c r="P111" s="37"/>
    </row>
    <row r="112" spans="2:16" ht="12.75">
      <c r="B112" s="37"/>
      <c r="C112" s="37"/>
      <c r="D112" s="37"/>
      <c r="E112" s="37"/>
      <c r="F112" s="37"/>
      <c r="G112" s="37"/>
      <c r="H112" s="37"/>
      <c r="I112" s="37"/>
      <c r="J112" s="37"/>
      <c r="K112" s="37"/>
      <c r="L112" s="37"/>
      <c r="M112" s="37"/>
      <c r="N112" s="37"/>
      <c r="O112" s="37"/>
      <c r="P112" s="37"/>
    </row>
    <row r="113" s="37" customFormat="1" ht="12.75"/>
  </sheetData>
  <sheetProtection/>
  <protectedRanges>
    <protectedRange sqref="H56:H63 F7:F19 H7:H19 F27:F32 H27:H32 F40:F48 H40:H48 F56:F63 J1:L2 J96:L65536 J4:L82" name="Intervallo1"/>
  </protectedRanges>
  <mergeCells count="14">
    <mergeCell ref="N38:N39"/>
    <mergeCell ref="M51:O51"/>
    <mergeCell ref="N54:N55"/>
    <mergeCell ref="M65:O65"/>
    <mergeCell ref="D69:O69"/>
    <mergeCell ref="C3:O3"/>
    <mergeCell ref="C5:E5"/>
    <mergeCell ref="C25:G25"/>
    <mergeCell ref="C38:E38"/>
    <mergeCell ref="C54:E54"/>
    <mergeCell ref="N5:N6"/>
    <mergeCell ref="M21:O21"/>
    <mergeCell ref="N25:N26"/>
    <mergeCell ref="M34:O34"/>
  </mergeCells>
  <hyperlinks>
    <hyperlink ref="D86" location="'SCHEDA AZIENDA'!A1" display="SCHEMA AZIENDA"/>
    <hyperlink ref="D88" location="'INDICATORI AZIENDALI'!A1" display="INDICATORI AZIENDALI"/>
    <hyperlink ref="D90" location="CONTESTO!A1" display="CONTESTO DEL LAVORO"/>
    <hyperlink ref="D92" location="CONTENUTO!A1" display="CONTENUTO DEL LAVORO"/>
    <hyperlink ref="D94" location="RISULTATI!A1" display="IDENTIFICAZIONE DELLA CONDIZIONE DI RISCHIO"/>
    <hyperlink ref="D84" location="'PRIMA PAGINA'!A1" display="PAGINA INIZIALE"/>
  </hyperlinks>
  <printOptions/>
  <pageMargins left="0.75" right="0.75" top="1" bottom="1" header="0.5" footer="0.5"/>
  <pageSetup orientation="landscape" paperSize="9" scale="95" r:id="rId2"/>
  <headerFooter alignWithMargins="0">
    <oddHeader xml:space="preserve">&amp;CLa valutazione dello stress lavoro-correlato </oddHeader>
  </headerFooter>
  <rowBreaks count="5" manualBreakCount="5">
    <brk id="22" max="255" man="1"/>
    <brk id="35" max="255" man="1"/>
    <brk id="52" max="255" man="1"/>
    <brk id="66" max="255" man="1"/>
    <brk id="81" max="255" man="1"/>
  </rowBreaks>
  <ignoredErrors>
    <ignoredError sqref="J28:K28" formula="1"/>
  </ignoredErrors>
  <drawing r:id="rId1"/>
</worksheet>
</file>

<file path=xl/worksheets/sheet6.xml><?xml version="1.0" encoding="utf-8"?>
<worksheet xmlns="http://schemas.openxmlformats.org/spreadsheetml/2006/main" xmlns:r="http://schemas.openxmlformats.org/officeDocument/2006/relationships">
  <sheetPr codeName="Foglio3">
    <tabColor indexed="46"/>
  </sheetPr>
  <dimension ref="A1:AL48"/>
  <sheetViews>
    <sheetView workbookViewId="0" topLeftCell="A1">
      <selection activeCell="E20" sqref="E20:E21"/>
    </sheetView>
  </sheetViews>
  <sheetFormatPr defaultColWidth="9.140625" defaultRowHeight="12.75"/>
  <cols>
    <col min="1" max="1" width="0.85546875" style="37" customWidth="1"/>
    <col min="2" max="2" width="2.140625" style="0" customWidth="1"/>
    <col min="3" max="3" width="3.57421875" style="0" customWidth="1"/>
    <col min="4" max="4" width="31.28125" style="0" customWidth="1"/>
    <col min="5" max="5" width="11.00390625" style="0" customWidth="1"/>
    <col min="7" max="9" width="4.8515625" style="0" customWidth="1"/>
    <col min="12" max="12" width="7.140625" style="0" customWidth="1"/>
    <col min="14" max="14" width="2.57421875" style="0" customWidth="1"/>
    <col min="15" max="38" width="9.140625" style="37" customWidth="1"/>
  </cols>
  <sheetData>
    <row r="1" spans="2:14" ht="16.5" customHeight="1" thickBot="1">
      <c r="B1" s="37"/>
      <c r="C1" s="37"/>
      <c r="D1" s="37"/>
      <c r="E1" s="37"/>
      <c r="F1" s="37"/>
      <c r="G1" s="37"/>
      <c r="H1" s="37"/>
      <c r="I1" s="37"/>
      <c r="J1" s="37"/>
      <c r="K1" s="37"/>
      <c r="L1" s="37"/>
      <c r="M1" s="37"/>
      <c r="N1" s="37"/>
    </row>
    <row r="2" spans="1:38" s="129" customFormat="1" ht="71.25" customHeight="1" thickBot="1">
      <c r="A2" s="128"/>
      <c r="B2" s="130"/>
      <c r="C2" s="131"/>
      <c r="D2" s="131"/>
      <c r="E2" s="131" t="s">
        <v>128</v>
      </c>
      <c r="F2" s="131"/>
      <c r="G2" s="131"/>
      <c r="H2" s="131"/>
      <c r="I2" s="131"/>
      <c r="J2" s="131"/>
      <c r="K2" s="131"/>
      <c r="L2" s="131"/>
      <c r="M2" s="131"/>
      <c r="N2" s="132"/>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2:14" ht="30" customHeight="1" thickBot="1">
      <c r="B3" s="11"/>
      <c r="C3" s="12"/>
      <c r="D3" s="226" t="s">
        <v>95</v>
      </c>
      <c r="E3" s="227"/>
      <c r="F3" s="227"/>
      <c r="G3" s="227"/>
      <c r="H3" s="227"/>
      <c r="I3" s="227"/>
      <c r="J3" s="227"/>
      <c r="K3" s="227"/>
      <c r="L3" s="227"/>
      <c r="M3" s="228"/>
      <c r="N3" s="13"/>
    </row>
    <row r="4" spans="2:14" ht="12.75">
      <c r="B4" s="11"/>
      <c r="C4" s="12"/>
      <c r="D4" s="12"/>
      <c r="E4" s="12"/>
      <c r="F4" s="12"/>
      <c r="G4" s="12"/>
      <c r="H4" s="12"/>
      <c r="I4" s="12"/>
      <c r="J4" s="12"/>
      <c r="K4" s="12"/>
      <c r="L4" s="12"/>
      <c r="M4" s="12"/>
      <c r="N4" s="13"/>
    </row>
    <row r="5" spans="2:14" ht="12.75">
      <c r="B5" s="11"/>
      <c r="C5" s="12"/>
      <c r="D5" s="12"/>
      <c r="E5" s="12"/>
      <c r="F5" s="12"/>
      <c r="G5" s="12"/>
      <c r="H5" s="12"/>
      <c r="I5" s="12"/>
      <c r="J5" s="12"/>
      <c r="K5" s="12"/>
      <c r="L5" s="12"/>
      <c r="M5" s="12"/>
      <c r="N5" s="13"/>
    </row>
    <row r="6" spans="2:14" ht="13.5" thickBot="1">
      <c r="B6" s="11"/>
      <c r="C6" s="12"/>
      <c r="D6" s="12"/>
      <c r="E6" s="12"/>
      <c r="F6" s="12"/>
      <c r="G6" s="12"/>
      <c r="H6" s="12"/>
      <c r="I6" s="12"/>
      <c r="J6" s="12"/>
      <c r="K6" s="12"/>
      <c r="L6" s="12"/>
      <c r="M6" s="12"/>
      <c r="N6" s="13"/>
    </row>
    <row r="7" spans="2:14" ht="30.75" customHeight="1" thickBot="1">
      <c r="B7" s="11"/>
      <c r="C7" s="12"/>
      <c r="D7" s="25" t="s">
        <v>29</v>
      </c>
      <c r="E7" s="32">
        <f>'INDICATORI AZIENDALI'!T21</f>
        <v>0</v>
      </c>
      <c r="F7" s="12"/>
      <c r="G7" s="59" t="str">
        <f>IF(E7=0,"X","")</f>
        <v>X</v>
      </c>
      <c r="H7" s="62">
        <f>IF(E7=2,"X","")</f>
      </c>
      <c r="I7" s="63">
        <f>IF(E7=5,"X","")</f>
      </c>
      <c r="J7" s="12"/>
      <c r="K7" s="12"/>
      <c r="L7" s="12"/>
      <c r="M7" s="12"/>
      <c r="N7" s="13"/>
    </row>
    <row r="8" spans="2:14" ht="13.5" thickBot="1">
      <c r="B8" s="11"/>
      <c r="C8" s="12"/>
      <c r="D8" s="85"/>
      <c r="E8" s="12"/>
      <c r="F8" s="12"/>
      <c r="G8" s="12"/>
      <c r="H8" s="12"/>
      <c r="I8" s="12"/>
      <c r="J8" s="12"/>
      <c r="K8" s="12"/>
      <c r="L8" s="12"/>
      <c r="M8" s="12"/>
      <c r="N8" s="13"/>
    </row>
    <row r="9" spans="2:14" ht="33" customHeight="1" thickBot="1">
      <c r="B9" s="11"/>
      <c r="C9" s="12"/>
      <c r="D9" s="26" t="s">
        <v>30</v>
      </c>
      <c r="E9" s="32">
        <f>CONTESTO!F90</f>
        <v>-1</v>
      </c>
      <c r="F9" s="12"/>
      <c r="G9" s="59">
        <f>IF(AND(E9&gt;=0,E9&lt;=8),"X","")</f>
      </c>
      <c r="H9" s="60">
        <f>IF(AND(E9&gt;=9,E9&lt;=17),"X","")</f>
      </c>
      <c r="I9" s="61">
        <f>IF(AND(E9&gt;=18,E9&lt;=26),"X","")</f>
      </c>
      <c r="J9" s="12"/>
      <c r="K9" s="12"/>
      <c r="L9" s="12"/>
      <c r="M9" s="12"/>
      <c r="N9" s="13"/>
    </row>
    <row r="10" spans="2:14" ht="13.5" thickBot="1">
      <c r="B10" s="11"/>
      <c r="C10" s="12"/>
      <c r="D10" s="85"/>
      <c r="E10" s="12"/>
      <c r="F10" s="12"/>
      <c r="G10" s="12"/>
      <c r="H10" s="12"/>
      <c r="I10" s="12"/>
      <c r="J10" s="12"/>
      <c r="K10" s="12"/>
      <c r="L10" s="12"/>
      <c r="M10" s="12"/>
      <c r="N10" s="13"/>
    </row>
    <row r="11" spans="2:14" ht="33" customHeight="1" thickBot="1">
      <c r="B11" s="11"/>
      <c r="C11" s="12"/>
      <c r="D11" s="27" t="s">
        <v>31</v>
      </c>
      <c r="E11" s="32">
        <f>CONTENUTO!F77</f>
        <v>0</v>
      </c>
      <c r="F11" s="12"/>
      <c r="G11" s="59" t="str">
        <f>IF(AND(E11&gt;=0,E11&lt;=13),"X","")</f>
        <v>X</v>
      </c>
      <c r="H11" s="60">
        <f>IF(AND(E11&gt;=14,E11&lt;=25),"X","")</f>
      </c>
      <c r="I11" s="61">
        <f>IF(AND(E11&gt;=26,E11&lt;=36),"X","")</f>
      </c>
      <c r="J11" s="12"/>
      <c r="K11" s="12"/>
      <c r="L11" s="12"/>
      <c r="M11" s="12"/>
      <c r="N11" s="13"/>
    </row>
    <row r="12" spans="2:14" ht="13.5" thickBot="1">
      <c r="B12" s="11"/>
      <c r="C12" s="12"/>
      <c r="D12" s="12"/>
      <c r="E12" s="12"/>
      <c r="F12" s="12"/>
      <c r="G12" s="12"/>
      <c r="H12" s="12"/>
      <c r="I12" s="12"/>
      <c r="J12" s="12"/>
      <c r="K12" s="12"/>
      <c r="L12" s="12"/>
      <c r="M12" s="12"/>
      <c r="N12" s="13"/>
    </row>
    <row r="13" spans="2:14" ht="28.5" customHeight="1" thickBot="1">
      <c r="B13" s="11"/>
      <c r="C13" s="12"/>
      <c r="D13" s="65" t="s">
        <v>84</v>
      </c>
      <c r="E13" s="64">
        <f>E7+E9+E11</f>
        <v>-1</v>
      </c>
      <c r="F13" s="12"/>
      <c r="G13" s="12"/>
      <c r="H13" s="12"/>
      <c r="I13" s="12"/>
      <c r="J13" s="12"/>
      <c r="K13" s="12"/>
      <c r="L13" s="12"/>
      <c r="M13" s="12"/>
      <c r="N13" s="13"/>
    </row>
    <row r="14" spans="2:14" ht="12.75">
      <c r="B14" s="11"/>
      <c r="C14" s="12"/>
      <c r="D14" s="12"/>
      <c r="E14" s="12"/>
      <c r="F14" s="12"/>
      <c r="G14" s="12"/>
      <c r="H14" s="12"/>
      <c r="I14" s="12"/>
      <c r="J14" s="12"/>
      <c r="K14" s="12"/>
      <c r="L14" s="12"/>
      <c r="M14" s="12"/>
      <c r="N14" s="13"/>
    </row>
    <row r="15" spans="2:14" ht="13.5" thickBot="1">
      <c r="B15" s="11"/>
      <c r="C15" s="12"/>
      <c r="D15" s="12"/>
      <c r="E15" s="12"/>
      <c r="F15" s="12"/>
      <c r="G15" s="12"/>
      <c r="H15" s="12"/>
      <c r="I15" s="12"/>
      <c r="J15" s="12"/>
      <c r="K15" s="12"/>
      <c r="L15" s="12"/>
      <c r="M15" s="12"/>
      <c r="N15" s="13"/>
    </row>
    <row r="16" spans="2:14" ht="36.75" customHeight="1">
      <c r="B16" s="11"/>
      <c r="C16" s="12"/>
      <c r="D16" s="240" t="s">
        <v>32</v>
      </c>
      <c r="E16" s="242" t="str">
        <f>IF(AND(E13&gt;=-1,E13&lt;=17),"X","")</f>
        <v>X</v>
      </c>
      <c r="F16" s="229" t="s">
        <v>142</v>
      </c>
      <c r="G16" s="230"/>
      <c r="H16" s="230"/>
      <c r="I16" s="230"/>
      <c r="J16" s="230"/>
      <c r="K16" s="230"/>
      <c r="L16" s="231"/>
      <c r="M16" s="12"/>
      <c r="N16" s="13"/>
    </row>
    <row r="17" spans="2:14" ht="72" customHeight="1" thickBot="1">
      <c r="B17" s="11"/>
      <c r="C17" s="12"/>
      <c r="D17" s="241"/>
      <c r="E17" s="243"/>
      <c r="F17" s="232"/>
      <c r="G17" s="232"/>
      <c r="H17" s="232"/>
      <c r="I17" s="232"/>
      <c r="J17" s="232"/>
      <c r="K17" s="232"/>
      <c r="L17" s="233"/>
      <c r="M17" s="12"/>
      <c r="N17" s="13"/>
    </row>
    <row r="18" spans="2:14" ht="69" customHeight="1">
      <c r="B18" s="11"/>
      <c r="C18" s="12"/>
      <c r="D18" s="238" t="s">
        <v>33</v>
      </c>
      <c r="E18" s="242">
        <f>IF(AND(E13&gt;=18,E13&lt;=34),"X","")</f>
      </c>
      <c r="F18" s="229" t="s">
        <v>143</v>
      </c>
      <c r="G18" s="230"/>
      <c r="H18" s="230"/>
      <c r="I18" s="230"/>
      <c r="J18" s="230"/>
      <c r="K18" s="230"/>
      <c r="L18" s="231"/>
      <c r="M18" s="12"/>
      <c r="N18" s="13"/>
    </row>
    <row r="19" spans="2:14" ht="46.5" customHeight="1" thickBot="1">
      <c r="B19" s="11"/>
      <c r="C19" s="12"/>
      <c r="D19" s="239"/>
      <c r="E19" s="243"/>
      <c r="F19" s="232"/>
      <c r="G19" s="232"/>
      <c r="H19" s="232"/>
      <c r="I19" s="232"/>
      <c r="J19" s="232"/>
      <c r="K19" s="232"/>
      <c r="L19" s="233"/>
      <c r="M19" s="12"/>
      <c r="N19" s="13"/>
    </row>
    <row r="20" spans="2:14" ht="29.25" customHeight="1">
      <c r="B20" s="11"/>
      <c r="C20" s="12"/>
      <c r="D20" s="236" t="s">
        <v>34</v>
      </c>
      <c r="E20" s="242">
        <f>IF(AND(E13&gt;=35,E13&lt;=67),"X","")</f>
      </c>
      <c r="F20" s="229" t="s">
        <v>144</v>
      </c>
      <c r="G20" s="230"/>
      <c r="H20" s="230"/>
      <c r="I20" s="230"/>
      <c r="J20" s="230"/>
      <c r="K20" s="230"/>
      <c r="L20" s="231"/>
      <c r="M20" s="12"/>
      <c r="N20" s="13"/>
    </row>
    <row r="21" spans="2:14" ht="53.25" customHeight="1" thickBot="1">
      <c r="B21" s="11"/>
      <c r="C21" s="12"/>
      <c r="D21" s="237"/>
      <c r="E21" s="244"/>
      <c r="F21" s="234"/>
      <c r="G21" s="234"/>
      <c r="H21" s="234"/>
      <c r="I21" s="234"/>
      <c r="J21" s="234"/>
      <c r="K21" s="234"/>
      <c r="L21" s="235"/>
      <c r="M21" s="12"/>
      <c r="N21" s="13"/>
    </row>
    <row r="22" spans="2:14" ht="29.25" customHeight="1">
      <c r="B22" s="11"/>
      <c r="C22" s="12"/>
      <c r="D22" s="12"/>
      <c r="E22" s="12"/>
      <c r="F22" s="12"/>
      <c r="G22" s="12"/>
      <c r="H22" s="12"/>
      <c r="I22" s="12"/>
      <c r="J22" s="12"/>
      <c r="K22" s="12"/>
      <c r="L22" s="12"/>
      <c r="M22" s="12"/>
      <c r="N22" s="13"/>
    </row>
    <row r="23" spans="2:14" ht="12.75">
      <c r="B23" s="11"/>
      <c r="C23" s="12"/>
      <c r="D23" s="12"/>
      <c r="E23" s="12"/>
      <c r="F23" s="12"/>
      <c r="G23" s="12"/>
      <c r="H23" s="12"/>
      <c r="I23" s="12"/>
      <c r="J23" s="12"/>
      <c r="K23" s="12"/>
      <c r="L23" s="12"/>
      <c r="M23" s="12"/>
      <c r="N23" s="13"/>
    </row>
    <row r="24" spans="2:14" ht="13.5" thickBot="1">
      <c r="B24" s="17"/>
      <c r="C24" s="18"/>
      <c r="D24" s="18"/>
      <c r="E24" s="18"/>
      <c r="F24" s="18"/>
      <c r="G24" s="18"/>
      <c r="H24" s="18"/>
      <c r="I24" s="18"/>
      <c r="J24" s="18"/>
      <c r="K24" s="18"/>
      <c r="L24" s="18"/>
      <c r="M24" s="18"/>
      <c r="N24" s="19"/>
    </row>
    <row r="25" spans="2:14" ht="12.75">
      <c r="B25" s="37"/>
      <c r="C25" s="37"/>
      <c r="D25" s="37"/>
      <c r="E25" s="37"/>
      <c r="F25" s="37"/>
      <c r="G25" s="37"/>
      <c r="H25" s="37"/>
      <c r="I25" s="37"/>
      <c r="J25" s="37"/>
      <c r="K25" s="37"/>
      <c r="L25" s="37"/>
      <c r="M25" s="37"/>
      <c r="N25" s="37"/>
    </row>
    <row r="26" spans="2:14" ht="13.5" thickBot="1">
      <c r="B26" s="37"/>
      <c r="C26" s="37"/>
      <c r="D26" s="37"/>
      <c r="E26" s="37"/>
      <c r="F26" s="37"/>
      <c r="G26" s="37"/>
      <c r="H26" s="37"/>
      <c r="I26" s="37"/>
      <c r="J26" s="37"/>
      <c r="K26" s="37"/>
      <c r="L26" s="37"/>
      <c r="M26" s="37"/>
      <c r="N26" s="37"/>
    </row>
    <row r="27" spans="2:14" ht="13.5" thickBot="1">
      <c r="B27" s="8"/>
      <c r="C27" s="9"/>
      <c r="D27" s="9"/>
      <c r="E27" s="9"/>
      <c r="F27" s="9"/>
      <c r="G27" s="9"/>
      <c r="H27" s="9"/>
      <c r="I27" s="9"/>
      <c r="J27" s="9"/>
      <c r="K27" s="9"/>
      <c r="L27" s="9"/>
      <c r="M27" s="10"/>
      <c r="N27" s="37"/>
    </row>
    <row r="28" spans="2:14" ht="23.25" thickBot="1">
      <c r="B28" s="11"/>
      <c r="C28" s="110" t="s">
        <v>97</v>
      </c>
      <c r="D28" s="112" t="s">
        <v>99</v>
      </c>
      <c r="E28" s="113"/>
      <c r="F28" s="113"/>
      <c r="G28" s="113"/>
      <c r="H28" s="113"/>
      <c r="I28" s="122"/>
      <c r="J28" s="122"/>
      <c r="K28" s="122"/>
      <c r="L28" s="12"/>
      <c r="M28" s="13"/>
      <c r="N28" s="37"/>
    </row>
    <row r="29" spans="2:14" ht="13.5" thickBot="1">
      <c r="B29" s="11"/>
      <c r="C29" s="12"/>
      <c r="D29" s="12"/>
      <c r="E29" s="12"/>
      <c r="F29" s="12"/>
      <c r="G29" s="12"/>
      <c r="H29" s="12"/>
      <c r="I29" s="12"/>
      <c r="J29" s="12"/>
      <c r="K29" s="12"/>
      <c r="L29" s="12"/>
      <c r="M29" s="13"/>
      <c r="N29" s="37"/>
    </row>
    <row r="30" spans="2:14" ht="23.25" thickBot="1">
      <c r="B30" s="11"/>
      <c r="C30" s="94" t="s">
        <v>97</v>
      </c>
      <c r="D30" s="142" t="s">
        <v>96</v>
      </c>
      <c r="E30" s="115"/>
      <c r="F30" s="115"/>
      <c r="G30" s="115"/>
      <c r="H30" s="115"/>
      <c r="I30" s="115"/>
      <c r="J30" s="115"/>
      <c r="K30" s="115"/>
      <c r="L30" s="12"/>
      <c r="M30" s="13"/>
      <c r="N30" s="37"/>
    </row>
    <row r="31" spans="2:14" ht="13.5" thickBot="1">
      <c r="B31" s="11"/>
      <c r="C31" s="12"/>
      <c r="D31" s="85"/>
      <c r="E31" s="12"/>
      <c r="F31" s="12"/>
      <c r="G31" s="12"/>
      <c r="H31" s="12"/>
      <c r="I31" s="12"/>
      <c r="J31" s="12"/>
      <c r="K31" s="12"/>
      <c r="L31" s="12"/>
      <c r="M31" s="13"/>
      <c r="N31" s="37"/>
    </row>
    <row r="32" spans="2:14" ht="23.25" thickBot="1">
      <c r="B32" s="11"/>
      <c r="C32" s="95" t="s">
        <v>97</v>
      </c>
      <c r="D32" s="143" t="s">
        <v>35</v>
      </c>
      <c r="E32" s="116"/>
      <c r="F32" s="116"/>
      <c r="G32" s="116"/>
      <c r="H32" s="116"/>
      <c r="I32" s="116"/>
      <c r="J32" s="116"/>
      <c r="K32" s="116"/>
      <c r="L32" s="12"/>
      <c r="M32" s="13"/>
      <c r="N32" s="37"/>
    </row>
    <row r="33" spans="2:14" ht="13.5" thickBot="1">
      <c r="B33" s="11"/>
      <c r="C33" s="12"/>
      <c r="D33" s="85"/>
      <c r="E33" s="12"/>
      <c r="F33" s="12"/>
      <c r="G33" s="12"/>
      <c r="H33" s="12"/>
      <c r="I33" s="12"/>
      <c r="J33" s="12"/>
      <c r="K33" s="12"/>
      <c r="L33" s="12"/>
      <c r="M33" s="13"/>
      <c r="N33" s="37"/>
    </row>
    <row r="34" spans="2:14" ht="23.25" thickBot="1">
      <c r="B34" s="11"/>
      <c r="C34" s="96" t="s">
        <v>97</v>
      </c>
      <c r="D34" s="144" t="s">
        <v>150</v>
      </c>
      <c r="E34" s="117"/>
      <c r="F34" s="117"/>
      <c r="G34" s="117"/>
      <c r="H34" s="117"/>
      <c r="I34" s="117"/>
      <c r="J34" s="117"/>
      <c r="K34" s="117"/>
      <c r="L34" s="12"/>
      <c r="M34" s="13"/>
      <c r="N34" s="37"/>
    </row>
    <row r="35" spans="2:14" ht="13.5" thickBot="1">
      <c r="B35" s="11"/>
      <c r="C35" s="12"/>
      <c r="D35" s="85"/>
      <c r="E35" s="12"/>
      <c r="F35" s="12"/>
      <c r="G35" s="12"/>
      <c r="H35" s="12"/>
      <c r="I35" s="12"/>
      <c r="J35" s="12"/>
      <c r="K35" s="12"/>
      <c r="L35" s="12"/>
      <c r="M35" s="13"/>
      <c r="N35" s="37"/>
    </row>
    <row r="36" spans="2:14" ht="23.25" thickBot="1">
      <c r="B36" s="11"/>
      <c r="C36" s="97" t="s">
        <v>97</v>
      </c>
      <c r="D36" s="118" t="s">
        <v>31</v>
      </c>
      <c r="E36" s="119"/>
      <c r="F36" s="119"/>
      <c r="G36" s="119"/>
      <c r="H36" s="119"/>
      <c r="I36" s="119"/>
      <c r="J36" s="119"/>
      <c r="K36" s="119"/>
      <c r="L36" s="12"/>
      <c r="M36" s="13"/>
      <c r="N36" s="37"/>
    </row>
    <row r="37" spans="2:14" ht="13.5" thickBot="1">
      <c r="B37" s="11"/>
      <c r="C37" s="12"/>
      <c r="D37" s="85"/>
      <c r="E37" s="12"/>
      <c r="F37" s="12"/>
      <c r="G37" s="12"/>
      <c r="H37" s="12"/>
      <c r="I37" s="12"/>
      <c r="J37" s="12"/>
      <c r="K37" s="12"/>
      <c r="L37" s="12"/>
      <c r="M37" s="13"/>
      <c r="N37" s="37"/>
    </row>
    <row r="38" spans="2:14" ht="23.25" thickBot="1">
      <c r="B38" s="11"/>
      <c r="C38" s="98" t="s">
        <v>97</v>
      </c>
      <c r="D38" s="120" t="s">
        <v>95</v>
      </c>
      <c r="E38" s="121"/>
      <c r="F38" s="121"/>
      <c r="G38" s="121"/>
      <c r="H38" s="121"/>
      <c r="I38" s="121"/>
      <c r="J38" s="121"/>
      <c r="K38" s="121"/>
      <c r="L38" s="12"/>
      <c r="M38" s="13"/>
      <c r="N38" s="37"/>
    </row>
    <row r="39" spans="2:14" ht="13.5" thickBot="1">
      <c r="B39" s="17"/>
      <c r="C39" s="18"/>
      <c r="D39" s="18"/>
      <c r="E39" s="18"/>
      <c r="F39" s="18"/>
      <c r="G39" s="18"/>
      <c r="H39" s="18"/>
      <c r="I39" s="18"/>
      <c r="J39" s="18"/>
      <c r="K39" s="18"/>
      <c r="L39" s="18"/>
      <c r="M39" s="19"/>
      <c r="N39" s="37"/>
    </row>
    <row r="40" spans="2:14" ht="12.75">
      <c r="B40" s="37"/>
      <c r="C40" s="37"/>
      <c r="D40" s="37"/>
      <c r="E40" s="37"/>
      <c r="F40" s="37"/>
      <c r="G40" s="37"/>
      <c r="H40" s="37"/>
      <c r="I40" s="37"/>
      <c r="J40" s="37"/>
      <c r="K40" s="37"/>
      <c r="L40" s="37"/>
      <c r="M40" s="37"/>
      <c r="N40" s="37"/>
    </row>
    <row r="41" spans="2:14" ht="12.75">
      <c r="B41" s="37"/>
      <c r="C41" s="37"/>
      <c r="D41" s="37"/>
      <c r="E41" s="37"/>
      <c r="F41" s="37"/>
      <c r="G41" s="37"/>
      <c r="H41" s="37"/>
      <c r="I41" s="37"/>
      <c r="J41" s="37"/>
      <c r="K41" s="37"/>
      <c r="L41" s="37"/>
      <c r="M41" s="37"/>
      <c r="N41" s="37"/>
    </row>
    <row r="42" spans="2:14" ht="12.75">
      <c r="B42" s="37"/>
      <c r="C42" s="37"/>
      <c r="D42" s="37"/>
      <c r="E42" s="37"/>
      <c r="F42" s="37"/>
      <c r="G42" s="37"/>
      <c r="H42" s="37"/>
      <c r="I42" s="37"/>
      <c r="J42" s="37"/>
      <c r="K42" s="37"/>
      <c r="L42" s="37"/>
      <c r="M42" s="37"/>
      <c r="N42" s="37"/>
    </row>
    <row r="43" spans="2:14" ht="12.75">
      <c r="B43" s="37"/>
      <c r="C43" s="37"/>
      <c r="D43" s="37"/>
      <c r="E43" s="37"/>
      <c r="F43" s="37"/>
      <c r="G43" s="37"/>
      <c r="H43" s="37"/>
      <c r="I43" s="37"/>
      <c r="J43" s="37"/>
      <c r="K43" s="37"/>
      <c r="L43" s="37"/>
      <c r="M43" s="37"/>
      <c r="N43" s="37"/>
    </row>
    <row r="44" spans="2:14" ht="12.75">
      <c r="B44" s="37"/>
      <c r="C44" s="37"/>
      <c r="D44" s="37"/>
      <c r="E44" s="37"/>
      <c r="F44" s="37"/>
      <c r="G44" s="37"/>
      <c r="H44" s="37"/>
      <c r="I44" s="37"/>
      <c r="J44" s="37"/>
      <c r="K44" s="37"/>
      <c r="L44" s="37"/>
      <c r="M44" s="37"/>
      <c r="N44" s="37"/>
    </row>
    <row r="45" spans="2:14" ht="12.75">
      <c r="B45" s="37"/>
      <c r="C45" s="37"/>
      <c r="D45" s="37"/>
      <c r="E45" s="37"/>
      <c r="F45" s="37"/>
      <c r="G45" s="37"/>
      <c r="H45" s="37"/>
      <c r="I45" s="37"/>
      <c r="J45" s="37"/>
      <c r="K45" s="37"/>
      <c r="L45" s="37"/>
      <c r="M45" s="37"/>
      <c r="N45" s="37"/>
    </row>
    <row r="46" spans="2:14" ht="12.75">
      <c r="B46" s="37"/>
      <c r="C46" s="37"/>
      <c r="D46" s="37"/>
      <c r="E46" s="37"/>
      <c r="F46" s="37"/>
      <c r="G46" s="37"/>
      <c r="H46" s="37"/>
      <c r="I46" s="37"/>
      <c r="J46" s="37"/>
      <c r="K46" s="37"/>
      <c r="L46" s="37"/>
      <c r="M46" s="37"/>
      <c r="N46" s="37"/>
    </row>
    <row r="47" spans="2:14" ht="12.75">
      <c r="B47" s="37"/>
      <c r="C47" s="37"/>
      <c r="D47" s="37"/>
      <c r="E47" s="37"/>
      <c r="F47" s="37"/>
      <c r="G47" s="37"/>
      <c r="H47" s="37"/>
      <c r="I47" s="37"/>
      <c r="J47" s="37"/>
      <c r="K47" s="37"/>
      <c r="L47" s="37"/>
      <c r="M47" s="37"/>
      <c r="N47" s="37"/>
    </row>
    <row r="48" spans="2:14" ht="12.75">
      <c r="B48" s="37"/>
      <c r="C48" s="37"/>
      <c r="D48" s="37"/>
      <c r="E48" s="37"/>
      <c r="F48" s="37"/>
      <c r="G48" s="37"/>
      <c r="H48" s="37"/>
      <c r="I48" s="37"/>
      <c r="J48" s="37"/>
      <c r="K48" s="37"/>
      <c r="L48" s="37"/>
      <c r="M48" s="37"/>
      <c r="N48" s="37"/>
    </row>
    <row r="49" s="37" customFormat="1" ht="12.75"/>
    <row r="50" s="37" customFormat="1" ht="12.75"/>
    <row r="51" s="37" customFormat="1" ht="12.75"/>
    <row r="52" s="37" customFormat="1" ht="12.75"/>
    <row r="53" s="37" customFormat="1" ht="12.75"/>
    <row r="54" s="37" customFormat="1" ht="12.75"/>
    <row r="55" s="37" customFormat="1" ht="12.75"/>
    <row r="56" s="37" customFormat="1" ht="12.75"/>
    <row r="57" s="37" customFormat="1" ht="12.75"/>
    <row r="58" s="37" customFormat="1" ht="12.75"/>
    <row r="59" s="37" customFormat="1" ht="12.75"/>
    <row r="60" s="37" customFormat="1" ht="12.75"/>
    <row r="61" s="37" customFormat="1" ht="12.75"/>
    <row r="62" s="37" customFormat="1" ht="12.75"/>
    <row r="63" s="37" customFormat="1" ht="12.75"/>
    <row r="64" s="37" customFormat="1" ht="12.75"/>
    <row r="65" s="37" customFormat="1" ht="12.75"/>
    <row r="66" s="37" customFormat="1" ht="12.75"/>
    <row r="67" s="37" customFormat="1" ht="12.75"/>
    <row r="68" s="37" customFormat="1" ht="12.75"/>
    <row r="69" s="37" customFormat="1" ht="12.75"/>
    <row r="70" s="37" customFormat="1" ht="12.75"/>
    <row r="71" s="37" customFormat="1" ht="12.75"/>
    <row r="72" s="37" customFormat="1" ht="12.75"/>
    <row r="73" s="37" customFormat="1" ht="12.75"/>
    <row r="74" s="37" customFormat="1" ht="12.75"/>
    <row r="75" s="37" customFormat="1" ht="12.75"/>
    <row r="76" s="37" customFormat="1" ht="12.75"/>
    <row r="77" s="37" customFormat="1" ht="12.75"/>
    <row r="78" s="37" customFormat="1" ht="12.75"/>
    <row r="79" s="37" customFormat="1" ht="12.75"/>
    <row r="80" s="37" customFormat="1" ht="12.75"/>
    <row r="81" s="37" customFormat="1" ht="12.75"/>
    <row r="82" s="37" customFormat="1" ht="12.75"/>
    <row r="83" s="37" customFormat="1" ht="12.75"/>
    <row r="84" s="37" customFormat="1" ht="12.75"/>
    <row r="85" s="37" customFormat="1" ht="12.75"/>
    <row r="86" s="37" customFormat="1" ht="12.75"/>
    <row r="87" s="37" customFormat="1" ht="12.75"/>
    <row r="88" s="37" customFormat="1" ht="12.75"/>
    <row r="89" s="37" customFormat="1" ht="12.75"/>
    <row r="90" s="37" customFormat="1" ht="12.75"/>
    <row r="91" s="37" customFormat="1" ht="12.75"/>
    <row r="92" s="37" customFormat="1" ht="12.75"/>
    <row r="93" s="37" customFormat="1" ht="12.75"/>
    <row r="94" s="37" customFormat="1" ht="12.75"/>
    <row r="95" s="37" customFormat="1" ht="12.75"/>
    <row r="96" s="37" customFormat="1" ht="12.75"/>
    <row r="97" s="37" customFormat="1" ht="12.75"/>
    <row r="98" s="37" customFormat="1" ht="12.75"/>
    <row r="99" s="37" customFormat="1" ht="12.75"/>
    <row r="100" s="37" customFormat="1" ht="12.75"/>
    <row r="101" s="37" customFormat="1" ht="12.75"/>
    <row r="102" s="37" customFormat="1" ht="12.75"/>
    <row r="103" s="37" customFormat="1" ht="12.75"/>
    <row r="104" s="37" customFormat="1" ht="12.75"/>
    <row r="105" s="37" customFormat="1" ht="12.75"/>
    <row r="106" s="37" customFormat="1" ht="12.75"/>
    <row r="107" s="37" customFormat="1" ht="12.75"/>
    <row r="108" s="37" customFormat="1" ht="12.75"/>
    <row r="109" s="37" customFormat="1" ht="12.75"/>
    <row r="110" s="37" customFormat="1" ht="12.75"/>
    <row r="111" s="37" customFormat="1" ht="12.75"/>
    <row r="112"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row r="122" s="37" customFormat="1" ht="12.75"/>
    <row r="123" s="37" customFormat="1" ht="12.75"/>
    <row r="124" s="37" customFormat="1" ht="12.75"/>
    <row r="125" s="37" customFormat="1" ht="12.75"/>
    <row r="126" s="37" customFormat="1" ht="12.75"/>
    <row r="127" s="37" customFormat="1" ht="12.75"/>
    <row r="128" s="37" customFormat="1" ht="12.75"/>
    <row r="129" s="37" customFormat="1" ht="12.75"/>
    <row r="130" s="37" customFormat="1" ht="12.75"/>
    <row r="131" s="37" customFormat="1" ht="12.75"/>
    <row r="132" s="37" customFormat="1" ht="12.75"/>
    <row r="133" s="37" customFormat="1" ht="12.75"/>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sheetData>
  <sheetProtection/>
  <mergeCells count="10">
    <mergeCell ref="D3:M3"/>
    <mergeCell ref="F16:L17"/>
    <mergeCell ref="F18:L19"/>
    <mergeCell ref="F20:L21"/>
    <mergeCell ref="D20:D21"/>
    <mergeCell ref="D18:D19"/>
    <mergeCell ref="D16:D17"/>
    <mergeCell ref="E16:E17"/>
    <mergeCell ref="E18:E19"/>
    <mergeCell ref="E20:E21"/>
  </mergeCells>
  <hyperlinks>
    <hyperlink ref="D30" location="'SCHEDA AZIENDA'!A1" display="SCHEMA AZIENDA"/>
    <hyperlink ref="D32" location="'INDICATORI AZIENDALI'!A1" display="INDICATORI AZIENDALI"/>
    <hyperlink ref="D34" location="CONTESTO!A1" display="CONTESTO DEL LAVORO"/>
    <hyperlink ref="D36" location="CONTENUTO!A1" display="CONTENUTO DEL LAVORO"/>
    <hyperlink ref="D38" location="RISULTATI!A1" display="IDENTIFICAZIONE DELLA CONDIZIONE DI RISCHIO"/>
    <hyperlink ref="D28" location="'PRIMA PAGINA'!A1" display="PAGINA INIZIALE"/>
  </hyperlinks>
  <printOptions/>
  <pageMargins left="0.1968503937007874" right="0.1968503937007874" top="0.3937007874015748" bottom="0.3937007874015748" header="0.5118110236220472" footer="0.5118110236220472"/>
  <pageSetup orientation="portrait" paperSize="9" scale="90" r:id="rId2"/>
  <headerFooter alignWithMargins="0">
    <oddHeader xml:space="preserve">&amp;CLa valutazione dello stress lavoro-correlato </oddHeader>
  </headerFooter>
  <rowBreaks count="1" manualBreakCount="1">
    <brk id="25" max="255" man="1"/>
  </rowBreaks>
  <ignoredErrors>
    <ignoredError sqref="H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 stress lavoro correlato</dc:title>
  <dc:subject/>
  <dc:creator>Ballottin - Serpelloni SPISAL ULSS 20 21 22</dc:creator>
  <cp:keywords>"stress" "check list" "lavoro correlato"</cp:keywords>
  <dc:description/>
  <cp:lastModifiedBy>User</cp:lastModifiedBy>
  <cp:lastPrinted>2010-05-03T07:20:08Z</cp:lastPrinted>
  <dcterms:created xsi:type="dcterms:W3CDTF">2009-05-26T12:39:44Z</dcterms:created>
  <dcterms:modified xsi:type="dcterms:W3CDTF">2011-01-03T12:52:35Z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